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ele planning MJOP" sheetId="1" r:id="rId3"/>
    <sheet state="visible" name="Bijgewerkte financiele planning" sheetId="2" r:id="rId4"/>
    <sheet state="hidden" name="2016" sheetId="3" r:id="rId5"/>
    <sheet state="hidden" name="2015" sheetId="4" r:id="rId6"/>
    <sheet state="hidden" name="2014" sheetId="5" r:id="rId7"/>
    <sheet state="hidden" name="2013" sheetId="6" r:id="rId8"/>
    <sheet state="hidden" name="2012" sheetId="7" r:id="rId9"/>
    <sheet state="hidden" name="2011" sheetId="8" r:id="rId10"/>
  </sheets>
  <definedNames>
    <definedName hidden="1" localSheetId="2" name="_xlnm._FilterDatabase">'2016'!$A$1:$Z$106</definedName>
    <definedName hidden="1" localSheetId="3" name="_xlnm._FilterDatabase">'2015'!$A$1:$Z$95</definedName>
    <definedName hidden="1" localSheetId="4" name="_xlnm._FilterDatabase">'2014'!$A$1:$K$95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7">
      <text>
        <t xml:space="preserve">Daan:
na 25 jr ouderdon kans op uitval isolerend vermogen. Planning is 4% uitval, dit is theoretische onderhoudsverwachting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8">
      <text>
        <t xml:space="preserve">Daan:
na 25 jr ouderdon kans op uitval isolerend vermogen. Planning is 4% uitval, dit is theoretische onderhoudsverwachting</t>
      </text>
    </comment>
  </commentList>
</comments>
</file>

<file path=xl/sharedStrings.xml><?xml version="1.0" encoding="utf-8"?>
<sst xmlns="http://schemas.openxmlformats.org/spreadsheetml/2006/main" count="3263" uniqueCount="391">
  <si>
    <t>totaal</t>
  </si>
  <si>
    <t>Inkomsten</t>
  </si>
  <si>
    <t>Bijdrage Eigenaren</t>
  </si>
  <si>
    <t>Extra bijdrage</t>
  </si>
  <si>
    <t>A (19/100)</t>
  </si>
  <si>
    <t>Rente</t>
  </si>
  <si>
    <t>B (16/100)</t>
  </si>
  <si>
    <t>Van Spaar</t>
  </si>
  <si>
    <t>C (15/100)</t>
  </si>
  <si>
    <t>Totaal</t>
  </si>
  <si>
    <t>maandelijkse</t>
  </si>
  <si>
    <t>extra bijdrage</t>
  </si>
  <si>
    <t>Uitgaven</t>
  </si>
  <si>
    <t>Andere lasten</t>
  </si>
  <si>
    <t>Verzekering</t>
  </si>
  <si>
    <t>Portiekverlichting</t>
  </si>
  <si>
    <t>huidige bijdrage</t>
  </si>
  <si>
    <t>voorsstel nieuw</t>
  </si>
  <si>
    <t>Schoonmaken portiek</t>
  </si>
  <si>
    <t>Waterlevering</t>
  </si>
  <si>
    <t>Administratiekosten (bank/porto etc)</t>
  </si>
  <si>
    <t>Diversen</t>
  </si>
  <si>
    <t>Reparatie/onderhoud</t>
  </si>
  <si>
    <t>Groot onderhoud</t>
  </si>
  <si>
    <t>Restbedrag schilderwerk &amp; betonreparatie 2016</t>
  </si>
  <si>
    <t>Bitumineuze dakbedekking</t>
  </si>
  <si>
    <t>Buitenriolering</t>
  </si>
  <si>
    <t>Buitenkozijnen hout (restauratie)</t>
  </si>
  <si>
    <t>Dubbele beglazing</t>
  </si>
  <si>
    <t>Schoorsteen (voegwerk)</t>
  </si>
  <si>
    <t>Schilderwerk buiten</t>
  </si>
  <si>
    <t>Schilderwerk portiek (incl. Ijzerwerk)</t>
  </si>
  <si>
    <t>Schilderwerk berging</t>
  </si>
  <si>
    <t>Lichtnet (vervangen amaturen)</t>
  </si>
  <si>
    <t>Naar Spaar</t>
  </si>
  <si>
    <t>verhoging</t>
  </si>
  <si>
    <t>in/uit bank</t>
  </si>
  <si>
    <t>banksaldo begin vh jaar</t>
  </si>
  <si>
    <t>banksaldo eind vh jaar</t>
  </si>
  <si>
    <t>Spaarsaldo begin vh jaar</t>
  </si>
  <si>
    <t>Spaarsaldo einde vh jaar</t>
  </si>
  <si>
    <t>Totaalsaldo eind vh jaar</t>
  </si>
  <si>
    <t>Begroting
2017</t>
  </si>
  <si>
    <t>Exploitatie
2017</t>
  </si>
  <si>
    <t>Begroting
2018</t>
  </si>
  <si>
    <t>Explotatie
2018</t>
  </si>
  <si>
    <t>Begroting
2019</t>
  </si>
  <si>
    <t>Explotatie
2019</t>
  </si>
  <si>
    <t>-</t>
  </si>
  <si>
    <t>Debet</t>
  </si>
  <si>
    <t>Rente (spaar)</t>
  </si>
  <si>
    <t>Saldo betaalrekening</t>
  </si>
  <si>
    <t>Saldo spaarrekening</t>
  </si>
  <si>
    <t>anders</t>
  </si>
  <si>
    <t>Saldo kas</t>
  </si>
  <si>
    <t>Debiteuren</t>
  </si>
  <si>
    <t>Totaal Bank</t>
  </si>
  <si>
    <t>per 31 december 2020</t>
  </si>
  <si>
    <t>per 31 december 2019</t>
  </si>
  <si>
    <t>rookgas afvoer</t>
  </si>
  <si>
    <t>schoorstenen</t>
  </si>
  <si>
    <t>Type</t>
  </si>
  <si>
    <t>Rekenbedrag</t>
  </si>
  <si>
    <t>Datum</t>
  </si>
  <si>
    <t>Naam / Omschrijving</t>
  </si>
  <si>
    <t>Rekening</t>
  </si>
  <si>
    <t>Tegenrekening</t>
  </si>
  <si>
    <t>Code</t>
  </si>
  <si>
    <t>Af Bij</t>
  </si>
  <si>
    <t>Bedrag (EUR)</t>
  </si>
  <si>
    <t>MutatieSoort</t>
  </si>
  <si>
    <t>Mededelingen</t>
  </si>
  <si>
    <t>Maandelijkse bijdrage</t>
  </si>
  <si>
    <t>J.M. VAN SLINGERLAND</t>
  </si>
  <si>
    <t>NL45INGB0007915477</t>
  </si>
  <si>
    <t>NL78RABO0160953758</t>
  </si>
  <si>
    <t>OV</t>
  </si>
  <si>
    <t>Bij</t>
  </si>
  <si>
    <t>Overschrijving</t>
  </si>
  <si>
    <t>Naam: J.M. VAN SLINGERLAND Omschrijving: Extra bijdrage schilderen Sichemstraat 5c IBAN: NL78RABO0160953758</t>
  </si>
  <si>
    <t>JC VAN BUITEN CJ</t>
  </si>
  <si>
    <t>NL28ABNA0480733899</t>
  </si>
  <si>
    <t>Naam: JC VAN BUITEN CJ Omschrijving: maandelijkse bijdrage VvE Sichemstraat 5-6 IBAN: NL28ABNA0480733899</t>
  </si>
  <si>
    <t>LHS VAN DEN BRAND</t>
  </si>
  <si>
    <t>NL27ABNA0554716399</t>
  </si>
  <si>
    <t>Naam: LHS VAN DEN BRAND Omschrijving: Extra bijdrage 5a voor onderhoud IBAN: NL27ABNA0554716399</t>
  </si>
  <si>
    <t>KOOIJMAN AUTAR DERDENG</t>
  </si>
  <si>
    <t>NL90ABNA0502499001</t>
  </si>
  <si>
    <t>Naam: KOOIJMAN AUTAR DERDENG Omschrijving: groot onderhoud Sichemstraat 5B 1210-96471 IBAN: NL90ABNA0502499001 Kenmerk: NONREF</t>
  </si>
  <si>
    <t>Kloet Vlaardingen BV</t>
  </si>
  <si>
    <t>NL16ABNA0415639743</t>
  </si>
  <si>
    <t>GT</t>
  </si>
  <si>
    <t>Af</t>
  </si>
  <si>
    <t>Internetbankieren</t>
  </si>
  <si>
    <t>Naam: Kloet Vlaardingen BV Omschrijving: Debnr 22220D, factnr 2016000911, 3e termijn IBAN: NL16ABNA0415639743</t>
  </si>
  <si>
    <t>M E JANSSEN VAN RAAY</t>
  </si>
  <si>
    <t>NL68ABNA0404853765</t>
  </si>
  <si>
    <t>Naam: M E JANSSEN VAN RAAY Omschrijving: extra bijdrage groot onderhoud 2016 IBAN: NL68ABNA0404853765</t>
  </si>
  <si>
    <t>Mej M F van Rees</t>
  </si>
  <si>
    <t>NL89INGB0005784856</t>
  </si>
  <si>
    <t>Naam: Mej M F van Rees Omschrijving: Extra bijdrage groot onderhoud IBAN: NL89INGB0005784856</t>
  </si>
  <si>
    <t>Hr P R Regoord ROTTERDAM</t>
  </si>
  <si>
    <t>NL02INGB0007737868</t>
  </si>
  <si>
    <t>Naam: Hr P R Regoord ROTTERDAM IBAN: NL02INGB0007737868</t>
  </si>
  <si>
    <t>Barthen rioolwerken BV</t>
  </si>
  <si>
    <t>NL67INGB0678701121</t>
  </si>
  <si>
    <t>Naam: Barthen rioolwerken BV Omschrijving: 2016309488 IBAN: NL67INGB0678701121</t>
  </si>
  <si>
    <t>Naam: Kloet Vlaardingen BV Omschrijving: Debnr 22220D, Factnr 2016000910, Schilderwerk Sichemstr 5-6 Rotterdam, 2e termijn IBAN: NL16ABNA0415639743</t>
  </si>
  <si>
    <t>Naam: M E JANSSEN VAN RAAY Omschrijving: Sichemstraat 6c IBAN: NL68ABNA0404853765</t>
  </si>
  <si>
    <t>T.P. ESSER</t>
  </si>
  <si>
    <t>NL22RABO0356355349</t>
  </si>
  <si>
    <t>Naam: T.P. ESSER Omschrijving: Maandelijkse bijdrage IBAN: NL22RABO0356355349</t>
  </si>
  <si>
    <t>D. BOTERMAN EO</t>
  </si>
  <si>
    <t>NL05RABO0158458486</t>
  </si>
  <si>
    <t>Naam: D. BOTERMAN EO Omschrijving: Bijdrage 6A IBAN: NL05RABO0158458486</t>
  </si>
  <si>
    <t>M F VAN REES ROTTERDAM</t>
  </si>
  <si>
    <t>Naam: M F VAN REES ROTTERDAM Omschrijving: VVE-bijdrage Sichemstr 6-B IBAN: NL89INGB0005784856</t>
  </si>
  <si>
    <t>Schoonmaken</t>
  </si>
  <si>
    <t>Dolmans Facilitaire Diensten</t>
  </si>
  <si>
    <t>NL37RABO0381087751</t>
  </si>
  <si>
    <t>Naam: Dolmans Facilitaire Diensten Omschrijving: debnr 100737, factnr 304260, november 2016 IBAN: NL37RABO0381087751</t>
  </si>
  <si>
    <t>Naam: Kloet Vlaardingen BV Omschrijving: debnr 22220D, factnr 2016000862, Onderhoud VVE Sichemstraat 5-6, Schilderwerk IBAN: NL16ABNA0415639743</t>
  </si>
  <si>
    <t>Coops Cleaning</t>
  </si>
  <si>
    <t>NL49ABNA0594297532</t>
  </si>
  <si>
    <t>Naam: Coops Cleaning Omschrijving: Schoonmaakkosten, ramen zemen 17 oktober 2016, Factuurnummer 16.648 IBAN: NL49ABNA0594297532</t>
  </si>
  <si>
    <t>Van/naar spaarrekening</t>
  </si>
  <si>
    <t>VAN Zakelijke Spaarrekening</t>
  </si>
  <si>
    <t>Naam: Dolmans Facilitaire Diensten Omschrijving: debnr 100737, factnr 302135, augustus 2016 IBAN: NL37RABO0381087751</t>
  </si>
  <si>
    <t>Naam: Dolmans Facilitaire Diensten Omschrijving: Debnr 100737, factnr 303508, oktober 2016 IBAN: NL37RABO0381087751</t>
  </si>
  <si>
    <t>Naam: Dolmans Facilitaire Diensten Omschrijving: debnr 100737, factnr 301236, juli 2016 IBAN: NL37RABO0381087751</t>
  </si>
  <si>
    <t>Hr P R Regoord</t>
  </si>
  <si>
    <t>Naam: Hr P R Regoord Omschrijving: Nieuw slot (Breur e56,76) en extra sleutels (Hubo e35) IBAN: NL02INGB0007737868</t>
  </si>
  <si>
    <t>Naam: T.P. ESSER Omschrijving: Extra bijdrage onderhoud, door Tjeerd overgemaakt op 3 okt jl., maar is nog niet nodig. IBAN: NL22RABO0356355349</t>
  </si>
  <si>
    <t>Giro/bankkosten</t>
  </si>
  <si>
    <t>RC afrekening betalingsverkeer</t>
  </si>
  <si>
    <t>DV</t>
  </si>
  <si>
    <t>Factuurnr. 1191866287 Betreft rekening 79.15.477 Periode: 01-07-2016 / 30-09-2016</t>
  </si>
  <si>
    <t>Naam: Dolmans Facilitaire Diensten Omschrijving: Debnr 100737, factnr 302813, september 2016 IBAN: NL37RABO0381087751</t>
  </si>
  <si>
    <t>Naam: T.P. ESSER Omschrijving: Extra bijdrage deel 1 IBAN: NL22RABO0356355349</t>
  </si>
  <si>
    <t>Factuurnr. 1175778243 Betreft rekening 79.15.477 Periode: 01-04-2016 / 30-06-2016</t>
  </si>
  <si>
    <t>Naam: Dolmans Facilitaire Diensten Omschrijving: Debnr 100737, factnr 300682, juni 2016 IBAN: NL37RABO0381087751</t>
  </si>
  <si>
    <t>Naam: Dolmans Facilitaire Diensten Omschrijving: Debnr 100737, factnr 300207, mei 2016 IBAN: NL37RABO0381087751</t>
  </si>
  <si>
    <t>Vereniging Eigen Huis</t>
  </si>
  <si>
    <t>NL83INGB0003155100</t>
  </si>
  <si>
    <t>Naam: Vereniging Eigen Huis Omschrijving: 0316603504627958 IBAN: NL83INGB0003155100</t>
  </si>
  <si>
    <t>Naam: Dolmans Facilitaire Diensten Omschrijving: Debnr 100737. fact nr 217101, april 2016 IBAN: NL37RABO0381087751</t>
  </si>
  <si>
    <t>ASR Betalingscentrum BV inzake schade ASR</t>
  </si>
  <si>
    <t>NL59ABNA0240576861</t>
  </si>
  <si>
    <t>Naam: ASR Betalingscentrum BV inzake schade ASR Omschrijving: 6000107001021847 IBAN: NL59ABNA0240576861</t>
  </si>
  <si>
    <t>Naam: Dolmans Facilitaire Diensten Omschrijving: Debnr 100737. factnr 215861. maart 2016 IBAN: NL37RABO0381087751</t>
  </si>
  <si>
    <t>Factuurnr. 1159790456 Betreft rekening 79.15.477 Periode: 01-01-2016 / 31-03-2016</t>
  </si>
  <si>
    <t>Naam: Dolmans Facilitaire Diensten Omschrijving: debnr 100737, factnr 214701, februari 2016 IBAN: NL37RABO0381087751</t>
  </si>
  <si>
    <t>Naam: Dolmans Facilitaire Diensten Omschrijving: debnr 100737, factnr 213416, januari 2016 IBAN: NL37RABO0381087751</t>
  </si>
  <si>
    <t>Factuurnr. 1143755080 Betreft rekening 79.15.477 Periode: 01-10-2015 / 31-12-2015</t>
  </si>
  <si>
    <t>NL75INGB0002665588</t>
  </si>
  <si>
    <t>Naam: Vereniging Eigen Huis Omschrijving: 7316603503913217 IBAN: NL75INGB0002665588 Kenmerk: MJOP 10 jaar</t>
  </si>
  <si>
    <t>Naam: T.P. ESSER Omschrijving: tegels (Gamma) herstelwerkzaamheden feb 2015 IBAN: NL22RABO0356355349</t>
  </si>
  <si>
    <t>Mw H F E Schellekens</t>
  </si>
  <si>
    <t>NL93INGB0006337005</t>
  </si>
  <si>
    <t>Naam: Mw H F E Schellekens Omschrijving: bijdrage 6A: dec-jan. Vanaf 1 feb automatisch overschrijving (van ander rek nr). IBAN: NL93INGB0006337005</t>
  </si>
  <si>
    <t>IBAN: NL28ABNA0480733899 BIC: ABNANL2A Naam: JC VAN BUITEN CJ Omschrijving: maandelijkse bijdrage VvE Sichemstraat 5-6</t>
  </si>
  <si>
    <t>IBAN: NL59ABNA0240576861 BIC: ABNANL2A Naam: ASR Betalingscentrum BV inzake schade ASR Kenmerk: Premie bestuurdersaanspr.verzek. Omschrijving: 8000195000782646</t>
  </si>
  <si>
    <t>IBAN: NL37RABO0381087751 BIC: RABONL2U Naam: Dolmans Facilitaire Diensten Omschrijving: debnr 100737, factnr 211235, schoonmaken dec 2015</t>
  </si>
  <si>
    <t>NAAR Zakelijke Spaarrekening</t>
  </si>
  <si>
    <t>IBAN: NL02INGB0007737868 BIC: INGBNL2A Naam: Hr P R Regoord ROTTERDAM</t>
  </si>
  <si>
    <t>NL09INGB0002329604</t>
  </si>
  <si>
    <t>IBAN: NL09INGB0002329604 BIC: INGBNL2A Naam: Hr P R Regoord</t>
  </si>
  <si>
    <t>IBAN: NL02INGB0007737868 BIC: INGBNL2A Naam: Hr P R Regoord</t>
  </si>
  <si>
    <t>IBAN: NL68ABNA0404853765 BIC: ABNANL2A Naam: M E JANSSEN VAN RAAY Omschrijving: Sichemstraat 6c</t>
  </si>
  <si>
    <t>IBAN: NL22RABO0356355349 BIC: RABONL2U Naam: T.P. ESSER Omschrijving: Maandelijkse bijdrage</t>
  </si>
  <si>
    <t>IBAN: NL89INGB0005784856 BIC: INGBNL2A Naam: M F VAN REES ROTTERDAM Omschrijving: VVE-bijdrage Sichemstr 6-B</t>
  </si>
  <si>
    <t>IBAN: NL37RABO0381087751 BIC: RABONL2U Naam: Dolmans Facilitaire Diensten Omschrijving: debnr 100737, factnr209882, november 2015</t>
  </si>
  <si>
    <t>P.F.A. van Spijk</t>
  </si>
  <si>
    <t>NL19TRIO0254750117</t>
  </si>
  <si>
    <t>IBAN: NL19TRIO0254750117 BIC: TRIONL2U Naam: P.F.A. van Spijk Kenmerk: TRIODOS/NL/20151103/42489438 Omschrijving: November</t>
  </si>
  <si>
    <t>IBAN: NL37RABO0381087751 BIC: RABONL2U Naam: Dolmans Facilitaire Diensten Omschrijving: debnr 100737, factnr 208510, oktober 2015</t>
  </si>
  <si>
    <t>Factuurnr. 1126056167 Betreft rekening 79.15.477 Periode: 01-07-2015 / 30-09-2015</t>
  </si>
  <si>
    <t>IBAN: NL37RABO0381087751 BIC: RABONL2U Naam: Dolmans Facilitaire Diensten Omschrijving: debnr 100737, factnr 207199, september 2015</t>
  </si>
  <si>
    <t>IBAN: NL19TRIO0254750117 BIC: TRIONL2U Naam: P.F.A. van Spijk Kenmerk: TRIODOS/NL/20150929/40650094 Omschrijving: Juni, juli, aug, sept, okt 2015</t>
  </si>
  <si>
    <t>IBAN: NL37RABO0381087751 BIC: RABONL2U Naam: Dolmans Facilitaire Diensten Omschrijving: debnr 100737, factnr 205916, schoonmaken augustus</t>
  </si>
  <si>
    <t>IBAN: NL37RABO0381087751 BIC: RABONL2U Naam: Dolmans Facilitaire Diensten Omschrijving: debnr 100737, factnr 204664, schoonmaken juli 2015</t>
  </si>
  <si>
    <t>Factuurnr. 1110195363 Betreft rekening 79.15.477 Periode: 01-04-2015 / 30-06-2015</t>
  </si>
  <si>
    <t>IBAN: NL67INGB0678701121 BIC: INGBNL2A Naam: Barthen rioolwerken BV Omschrijving: factnr 2015304513, debnr D011137, reinigen riool Sichemstraat 5</t>
  </si>
  <si>
    <t>Kaal en Co loodgietersbedrijf</t>
  </si>
  <si>
    <t>NL62INGB0009347473</t>
  </si>
  <si>
    <t>IBAN: NL62INGB0009347473 BIC: INGBNL2A Naam: Kaal en Co loodgietersbedrijf Omschrijving: factnr 1501386, debnr 28771, 2xinspectievochtigheid</t>
  </si>
  <si>
    <t>IBAN: NL37RABO0381087751 BIC: RABONL2U Naam: Dolmans Facilitaire Diensten Omschrijving: debnr 100737, factnr 203515, juni 2015</t>
  </si>
  <si>
    <t>VVE Sichemstraat 1-2</t>
  </si>
  <si>
    <t>NL97INGB0002287571</t>
  </si>
  <si>
    <t>IBAN: NL97INGB0002287571 BIC: INGBNL2A Naam: VVE Sichemstraat 1-2 Omschrijving: kosten elektriciteit portiek Sichemstraat 5-6, 2012, 2013, 2014</t>
  </si>
  <si>
    <t>IBAN: NL37RABO0381087751 BIC: RABONL2U Naam: Dolmans Facilitaire Diensten Omschrijving: debnr 100737, factnr 202408, mei 2015</t>
  </si>
  <si>
    <t>IBAN: NL19TRIO0254750117 BIC: TRIONL2U Naam: P.F.A. van Spijk Kenmerk: TRIODOS/NL/20150529/34912106 Omschrijving: 6A</t>
  </si>
  <si>
    <t>IBAN: NL59ABNA0240576861 BIC: ABNANL2A Naam: ASR Betalingscentrum BV inzake schade ASR Kenmerk: Premie brand-opstal 2015 Omschrijving: 4000169000429028</t>
  </si>
  <si>
    <t>IBAN: NL37RABO0381087751 BIC: RABONL2U Naam: Dolmans Facilitaire Diensten Omschrijving: debnr 100737, factnr 201229, april 2015</t>
  </si>
  <si>
    <t>IBAN: NL62INGB0009347473 BIC: INGBNL2A Naam: Kaal en Co loodgietersbedrijf Omschrijving: Factuurnummer 1500562, meerwerk betegelen 5C</t>
  </si>
  <si>
    <t>Factuurnr. 1094489650 Betreft rekening 79.15.477 Periode: 01-01-2015 / 31-03-2015</t>
  </si>
  <si>
    <t>ASR SCHADEVERZEKERING</t>
  </si>
  <si>
    <t>IBAN: NL59ABNA0240576861 BIC: ABNANL2A Naam: ASR SCHADEVERZEKERING Kenmerk: EKEN456000086606 Omschrijving: SCHADE 31472920-016 ZIE ONZE BRIEF DD 16-04-2015</t>
  </si>
  <si>
    <t>IBAN: NL59ABNA0240576861 BIC: ABNANL2A Naam: ASR SCHADEVERZEKERING Kenmerk: EKEN456000083235 Omschrijving: SCHADE 31472920-016 ZIE ONZE BRIEF DD 23-03-2015</t>
  </si>
  <si>
    <t>IBAN: NL22RABO0356355349 BIC: RABONL2U Naam: T.P. ESSER Kenmerk: 522271025 Omschrijving: Feb,Mrt</t>
  </si>
  <si>
    <t>IBAN: NL62INGB0009347473 BIC: INGBNL2A Naam: Kaal en Co loodgietersbedrijf Omschrijving: Factuur : 1500477, Debiteurnummer : 28771, 19 feb 2015, loodgieterswerkzaamheden offerte 1500153</t>
  </si>
  <si>
    <t>IBAN: NL37RABO0381087751 BIC: RABONL2U Naam: Dolmans Facilitaire Diensten Omschrijving: debnr: 100737, factnr: 198667, februari 2015</t>
  </si>
  <si>
    <t>IBAN: NL37RABO0381087751 BIC: RABONL2U Naam: Dolmans Facilitaire Diensten Omschrijving: debnr 100737, factnr 199744, maart 2015</t>
  </si>
  <si>
    <t>IBAN: NL62INGB0009347473 BIC: INGBNL2A Naam: Kaal en Co loodgietersbedrijf Omschrijving: Factuur : 1500430, Debiteurnummer : 28771, verstopping standleiding, 16 feb 2015</t>
  </si>
  <si>
    <t>IBAN: NL37RABO0381087751 BIC: RABONL2U Naam: Dolmans Facilitaire Diensten Omschrijving: debnr 100737, factnr 197496, januari 2015, schoonmaken portiek</t>
  </si>
  <si>
    <t>IBAN: NL62INGB0009347473 BIC: INGBNL2A Naam: Kaal en Co loodgietersbedrijf Omschrijving: debnr 28771, factnr 1500164, onderzoek lekkage Sichemstraat 5</t>
  </si>
  <si>
    <t>IBAN: NL62INGB0009347473 BIC: INGBNL2A Naam: Kaal en Co loodgietersbedrijf Omschrijving: debnr 28771, factnr 1500319, herstel lekkaage Sichem 5b-c</t>
  </si>
  <si>
    <t>IBAN: NL02INGB0007737868 BIC: INGBNL2A Naam: Hr P R Regoord Omschrijving: Onderzoek 5B lekkage benedenburen 5A, VVE Sichemstraat 5-6, Koolmees installatietechniek, Capelle ad IJssel</t>
  </si>
  <si>
    <t>Factuurnr. 1078743243 Betreft rekening 79.15.477 Periode: 01-10-2014 / 31-12-2014</t>
  </si>
  <si>
    <t>IBAN: NL37RABO0381087751 BIC: RABONL2U Naam: Dolmans Facilitaire Diensten Omschrijving: debnr 100737, factnr 195214, dec 2014</t>
  </si>
  <si>
    <t>ASR Betalingscentrum BV inzake Schade ASR</t>
  </si>
  <si>
    <t>IBAN: NL59ABNA0240576861 BIC: ABNANL2A Naam: ASR Betalingscentrum BV inzake Schade ASR Kenmerk: Aansprakelijkheidsverzekering ASR Omschrijving: 8000145000226767</t>
  </si>
  <si>
    <t>Hr T P A van der Drift</t>
  </si>
  <si>
    <t>NL96INGB0684929260</t>
  </si>
  <si>
    <t>IBAN: NL96INGB0684929260 BIC: INGBNL2A Naam: Hr T P A van der Drift Omschrijving: contributie 5C</t>
  </si>
  <si>
    <t>IBAN: NL28ABNA0480733899 BIC: ABNANL2A Naam: JC VAN BUITEN CJ Omschrijving: maandelijkse bijdrage VvE Sichemstr aat 5-6</t>
  </si>
  <si>
    <t>IBAN: NL37RABO0381087751 BIC: RABONL2U Naam: Dolmans Facilitaire Diensten Omschrijving: debnr 100737, factnr 193817, novemb er 2014</t>
  </si>
  <si>
    <t>IBAN: NL37RABO0381087751 BIC: RABONL2U Naam: Dolmans Facilitaire Diensten Omschrijving: debnr 100737, factuurnr 192329, okt ober 2014</t>
  </si>
  <si>
    <t xml:space="preserve"> Factuurnr. 1047880058 Betreft rekening 79.15.477 Periode: 01-07-2014 / 30-09-2014</t>
  </si>
  <si>
    <t>IBAN: NL37RABO0381087751 BIC: RABONL2U Naam: Dolmans Facilitaire Diensten Omschrijving: debnr 100737, factnr191284, sep 201 4</t>
  </si>
  <si>
    <t>J C VAN BUITEN</t>
  </si>
  <si>
    <t>NL93ABNA0440770572</t>
  </si>
  <si>
    <t>IBAN: NL93ABNA0440770572 BIC: ABNANL2A Naam: J C VAN BUITEN Omschrijving: maandelijkse bijdrage VvE Sichemstr aat 5-6</t>
  </si>
  <si>
    <t>IBAN: NL37RABO0381087751 BIC: RABONL2U Naam: Dolmans Facilitaire Diensten Omschrijving: Debnr 100737, Factnr 189742, aug 20 14</t>
  </si>
  <si>
    <t>Thijs Drift</t>
  </si>
  <si>
    <t>IBAN: NL96INGB0684929260 BIC: INGBNL2A Naam: Thijs Drift Omschrijving: Huur ladder tbv schoonmaken raamkoz ijnen</t>
  </si>
  <si>
    <t>IBAN: NL37RABO0381087751 BIC: RABONL2U Naam: Dolmans Facilitaire Diensten Omschrijving: Debnr 100737, Factnr 188446, juli 2 014</t>
  </si>
  <si>
    <t xml:space="preserve"> Factuurnr. 1045923017 Betreft rekening 79.15.477 Periode: 01-04-2014 / 30-06-2014</t>
  </si>
  <si>
    <t xml:space="preserve"> Factuurnr. 1046083346 Betreft rekening 79.15.477 Periode: 23-05-2014 / 30-06-2014</t>
  </si>
  <si>
    <t>IBAN: NL37RABO0381087751 BIC: RABONL2U Naam: Dolmans Facilitaire Diensten Omschrijving: debnr: 100737, factnr: 186991, juni 2014</t>
  </si>
  <si>
    <t>IBAN: NL19TRIO0254750117 BIC: TRIONL2U Naam: P.F.A. van Spijk Kenmerk: TRIODOS/NL/20140628/20686449 Omschrijving: 6A</t>
  </si>
  <si>
    <t>Global Collect BV</t>
  </si>
  <si>
    <t>NL79INGB0651892724</t>
  </si>
  <si>
    <t>IBAN: NL79INGB0651892724 BIC: INGBNL2A Naam: Global Collect BV Kenmerk: 14-06-2014 22:16 0050001595562222 Omschrijving: 347416262469 0050001595562222 Onlin e payment Moneybookers</t>
  </si>
  <si>
    <t>IBAN: NL37RABO0381087751 BIC: RABONL2U Naam: Dolmans Facilitaire Diensten Omschrijving: mei 2014 - debiteur 100737 - factuu r 185913</t>
  </si>
  <si>
    <t xml:space="preserve"> ROTTERDAM Hr P R Regoord ROTTERDAM transactiedatum: 09-06-2014</t>
  </si>
  <si>
    <t>Dakbedekkingsbedrijf Van Vugt</t>
  </si>
  <si>
    <t>NL42ABNA0478785887</t>
  </si>
  <si>
    <t>IBAN: NL42ABNA0478785887 BIC: ABNANL2A Naam: Dakbedekkingsbedrijf Van Vugt Omschrijving: Dakrenovatie Sichem 5-6, factuurnr 2014614/615 Ref 5134</t>
  </si>
  <si>
    <t>IBAN: NL42ABNA0478785887 BIC: ABNANL2A Naam: Dakbedekkingsbedrijf Van Vugt Omschrijving: Dakrenovatie Sichem 5-6, factuurnr 2014596/597 Ref 5134</t>
  </si>
  <si>
    <t xml:space="preserve"> ROTTERDAM contributie 5C transactiedatum: 01-06-2014</t>
  </si>
  <si>
    <t>M F VAN REES</t>
  </si>
  <si>
    <t xml:space="preserve"> ROTTERDAM M F VAN REES ROTTERDAM VVE-bijdrage Sichemstr 6-B transactiedatum: 01-06-2014</t>
  </si>
  <si>
    <t>IBAN: NL19TRIO0254750117 BIC: TRIONL2U Naam: P.F.A. van Spijk Kenmerk: TRIODOS/NL/20140528/19508477 Omschrijving: 6A</t>
  </si>
  <si>
    <t xml:space="preserve"> Factuurnr. 1030824703 Betreft rekening 79.15.477 Periode: 01-04-2014 / 22-05-2014</t>
  </si>
  <si>
    <t>ASR Verzekeringen</t>
  </si>
  <si>
    <t>NL45ABNA0869533843</t>
  </si>
  <si>
    <t>IBAN: NL45ABNA0869533843 BIC: ABNANL2A Naam: ASR Verzekeringen Kenmerk: Opstalverzekering admnr 31472920 Omschrijving: 1826001031472920</t>
  </si>
  <si>
    <t>VANDERENDE</t>
  </si>
  <si>
    <t>NL38RABO0307306526</t>
  </si>
  <si>
    <t>IBAN: NL38RABO0307306526 BIC: RABONL2U Naam: VANDERENDE Omschrijving: Hekwerk herstellen Sichemstraat 5a- 4a, Factuur: 14-01126/005163</t>
  </si>
  <si>
    <t>IBAN: NL37RABO0381087751 BIC: RABONL2U Naam: Dolmans Facilitaire Diensten Omschrijving: April 2014 - debiteur 100737 - fact uur 184532</t>
  </si>
  <si>
    <t xml:space="preserve"> ROTTERDAM contributie 5C transactiedatum: 01-05-2014</t>
  </si>
  <si>
    <t xml:space="preserve"> ROTTERDAM M F VAN REES ROTTERDAM VVE-bijdrage Sichemstr 6-B transactiedatum: 01-05-2014</t>
  </si>
  <si>
    <t xml:space="preserve"> Factuurnr. 1030466491 Betreft rekening 79.15.477 Periode: 01-01-2014 / 31-03-2014</t>
  </si>
  <si>
    <t>IBAN: NL19TRIO0254750117 BIC: TRIONL2U Naam: P.F.A. van Spijk Kenmerk: TRIODOS/NL/20140428/18305105 Omschrijving: 6A</t>
  </si>
  <si>
    <t>IBAN: NL37RABO0381087751 BIC: RABONL2U Naam: Dolmans Facilitaire Diensten Omschrijving: debnr 100737, factnr 183434, maart 2014</t>
  </si>
  <si>
    <t>J-C van Buiten</t>
  </si>
  <si>
    <t>IBAN: NL93ABNA0440770572 BIC: ABNANL2A Naam: J-C van Buiten Omschrijving: 2 TL-lampen VVE (Hubo)</t>
  </si>
  <si>
    <t xml:space="preserve"> ROTTERDAM Hr P R Regoord ROTTERDAM transactiedatum: 09-04-2014</t>
  </si>
  <si>
    <t>El Stucco</t>
  </si>
  <si>
    <t>NL73ABNA0551531061</t>
  </si>
  <si>
    <t>IBAN: NL73ABNA0551531061 BIC: ABNANL2A Naam: El Stucco Omschrijving: Stukadoorswerkzaamheden 5C, 370 EUR plus 6 procent BTW, factuurnr 2014 -007</t>
  </si>
  <si>
    <t>IBAN: NL37RABO0381087751 BIC: RABONL2U Naam: Dolmans Facilitaire Diensten Omschrijving: debnr100737, factnr 182403, feb 201 4</t>
  </si>
  <si>
    <t>IBAN: NL96INGB0684929260 BIC: INGBNL2A Naam: Thijs Drift Omschrijving: Herstelkosten plafond, 93,51 plus 3 5,08 plus12,68 is 141,27 EUR</t>
  </si>
  <si>
    <t xml:space="preserve"> ROTTERDAM contributie 5C transactiedatum: 01-04-2014</t>
  </si>
  <si>
    <t xml:space="preserve"> ROTTERDAM M F VAN REES ROTTERDAM VVE-bijdrage Sichemstr 6-B transactiedatum: 01-04-2014</t>
  </si>
  <si>
    <t>IBAN: NL19TRIO0254750117 BIC: TRIONL2U Naam: P.F.A. van Spijk Kenmerk: TRIODOS/NL/20140328/17143430 Omschrijving: 6A</t>
  </si>
  <si>
    <t>IBAN: NL37RABO0381087751 BIC: RABONL2U Naam: Dolmans Facilitaire Diensten Omschrijving: factuurnr: 180996, debnr: 100737, j anuari 2014</t>
  </si>
  <si>
    <t xml:space="preserve"> ROTTERDAM Hr P R Regoord ROTTERDAM transactiedatum: 09-03-2014</t>
  </si>
  <si>
    <t xml:space="preserve"> ROTTERDAM contributie 5C transactiedatum: 01-03-2014</t>
  </si>
  <si>
    <t xml:space="preserve"> ROTTERDAM M F VAN REES ROTTERDAM VVE-bijdrage Sichemstr 6-B transactiedatum: 01-03-2014</t>
  </si>
  <si>
    <t>IBAN: NL19TRIO0254750117 BIC: TRIONL2U Naam: P.F.A. van Spijk Kenmerk: TRIODOS/NL/20140228/16027334 Omschrijving: 6A</t>
  </si>
  <si>
    <t xml:space="preserve"> ROTTERDAM Hr P R Regoord ROTTERDAM transactiedatum: 09-02-2014</t>
  </si>
  <si>
    <t xml:space="preserve"> ROTTERDAM contributie 5C transactiedatum: 01-02-2014</t>
  </si>
  <si>
    <t xml:space="preserve"> ROTTERDAM M F VAN REES ROTTERDAM VVE-bijdrage Sichemstr 6-B transactiedatum: 01-02-2014</t>
  </si>
  <si>
    <t>IBAN: NL19TRIO0254750117 BIC: TRIONL2U Naam: P.F.A. van Spijk Kenmerk: TRIODOS/NL/20140128/14775224 Omschrijving: 6A</t>
  </si>
  <si>
    <t xml:space="preserve"> Factuurnr. 1008930217 Betreft rekening 79.15.477 Periode: 01-10-2013 / 31-12-2013</t>
  </si>
  <si>
    <t xml:space="preserve"> ROTTERDAM Hr P R Regoord ROTTERDAM transactiedatum: 09-01-2014</t>
  </si>
  <si>
    <t xml:space="preserve"> ROTTERDAM contributie 5C transactiedatum: 01-01-2014</t>
  </si>
  <si>
    <t xml:space="preserve"> ROTTERDAM M F VAN REES ROTTERDAM VVE-bijdrage Sichemstr 6-B transactiedatum: 01-01-2014</t>
  </si>
  <si>
    <t>IBAN: NL19TRIO0254750117 BIC: TRIONL2U Naam: P.F.A. van Spijk Kenmerk: TRIODOS/NL/20131228/13598909 Omschrijving: 6A</t>
  </si>
  <si>
    <t>IBAN: NL37RABO0381087751 BIC: RABONL2U Naam: Dolmans Facilitaire Diensten Omschrijving: deb 100737, fact 177757, dec 2013</t>
  </si>
  <si>
    <t>IBAN: NL45ABNA0869533843 BIC: ABNANL2A Naam: ASR Verzekeringen Kenmerk: verzekeringspremie Omschrijving: 1826001034198330</t>
  </si>
  <si>
    <t>IBAN: NL73ABNA0551531061 BIC: ABNANL2A Naam: El Stucco Omschrijving: factuur 2012-034, stukadoorswerkzaa mheden Sichemstraat 6c</t>
  </si>
  <si>
    <t>CD van Leeuwen</t>
  </si>
  <si>
    <t>NL92INGB0004764071</t>
  </si>
  <si>
    <t>IBAN: NL92INGB0004764071 BIC: INGBNL2A Naam: CD van Leeuwen Omschrijving: factuur 13141, 7 dec 2013, sichemst raat 6c</t>
  </si>
  <si>
    <t xml:space="preserve"> ROTTERDAM Hr P R Regoord ROTTERDAM         transactiedatum: 09-12-2013</t>
  </si>
  <si>
    <t xml:space="preserve"> ROTTERDAM contributie 5C                   transactiedatum: 01-12-2013</t>
  </si>
  <si>
    <t xml:space="preserve"> ROTTERDAM M F VAN REES ROTTERDAM           VVE-bijdrage Sichemstr 6-B       transactiedatum: 01-12-2013</t>
  </si>
  <si>
    <t>IBAN: NL19TRIO0254750117 BIC: TRIONL2U Naam: P.F.A. van Spijk Kenmerk: TRIODOS/NL/20131128/12397285 Omschrijving: 6A</t>
  </si>
  <si>
    <t>IBAN: NL37RABO0381087751 BIC: RABONL2U Naam: Dolmans Facilitaire Diensten Omschrijving: debiteurennr: 100737, factuurnr: 17 6337, november 2013</t>
  </si>
  <si>
    <t xml:space="preserve"> ROTTERDAM Hr P R Regoord ROTTERDAM         transactiedatum: 09-11-2013</t>
  </si>
  <si>
    <t>IBAN: NL37RABO0381087751 BIC: RABONL2U Naam: Dolmans Facilitaire Diensten Omschrijving: debiteurennr: 100737, factuurnr: 17 4748, oktober 2013</t>
  </si>
  <si>
    <t xml:space="preserve"> ROTTERDAM contributie 5C                   transactiedatum: 01-11-2013</t>
  </si>
  <si>
    <t xml:space="preserve"> ROTTERDAM M F VAN REES ROTTERDAM           VVE-bijdrage Sichemstr 6-B       transactiedatum: 01-11-2013</t>
  </si>
  <si>
    <t xml:space="preserve">RC afrekening betalingsverkeer  </t>
  </si>
  <si>
    <t xml:space="preserve"> Factuurnr. 1007523003            Betreft rekening 79.15.477       Periode: 01-07-2013 / 30-09-2013</t>
  </si>
  <si>
    <t>IBAN: NL19TRIO0254750117 BIC: TRIONL2U Naam: P.F.A. van Spijk Kenmerk: TRIODOS/NL/20131028/11246170 Omschrijving: 6A</t>
  </si>
  <si>
    <t xml:space="preserve"> ROTTERDAM Hr P R Regoord ROTTERDAM         transactiedatum: 09-10-2013</t>
  </si>
  <si>
    <t>Loodgietersbedrijf J. van der Lely BV</t>
  </si>
  <si>
    <t>NL77INGB0652237401</t>
  </si>
  <si>
    <t>IBAN: NL77INGB0652237401 BIC: INGBNL2A Naam: Loodgietersbedrijf J. van der Lely BV Omschrijving: klantnr: 108697 / factuurnr: 201300 1863 / reparatie Sichemstraat 6c, R otterdam</t>
  </si>
  <si>
    <t xml:space="preserve"> ROTTERDAM contributie 5C                   transactiedatum: 01-10-2013</t>
  </si>
  <si>
    <t xml:space="preserve"> ROTTERDAM M F VAN REES ROTTERDAM           VVE-bijdrage Sichemstr 6-B       transactiedatum: 01-10-2013</t>
  </si>
  <si>
    <t>IBAN: NL19TRIO0254750117 BIC: TRIONL2U Naam: P.F.A. van Spijk Kenmerk: TRIODOS/NL/20130928/10221322 Omschrijving: 6A</t>
  </si>
  <si>
    <t>IBAN: NL37RABO0381087751 BIC: RABONL2U Naam: Dolmans Facilitaire Diensten Omschrijving: debiteurnr: 100737, factuurnr: 1735 88, september 2013</t>
  </si>
  <si>
    <t xml:space="preserve"> ROTTERDAM Hr P R Regoord ROTTERDAM         transactiedatum: 09-09-2013</t>
  </si>
  <si>
    <t xml:space="preserve"> ROTTERDAM contributie 5C                   transactiedatum: 01-09-2013</t>
  </si>
  <si>
    <t xml:space="preserve"> ROTTERDAM M F VAN REES ROTTERDAM           VVE-bijdrage Sichemstr 6-B       transactiedatum: 01-09-2013</t>
  </si>
  <si>
    <t>IBAN: NL19TRIO0254750117 BIC: TRIONL2U Naam: P.F.A. van Spijk Kenmerk: TRIODOS/NL/20130828/09193114 Omschrijving: 6A</t>
  </si>
  <si>
    <t>IBAN: NL37RABO0381087751 BIC: RABONL2U Naam: Dolmans Facilitaire Diensten Kenmerk: 172219 Omschrijving: debiteurnr: 100737, factuurnr: 1722 19, aug 2013</t>
  </si>
  <si>
    <t xml:space="preserve"> ROTTERDAM Hr P R Regoord ROTTERDAM         transactiedatum: 09-08-2013</t>
  </si>
  <si>
    <t xml:space="preserve"> ROTTERDAM M F VAN REES ROTTERDAM           VVE-bijdrage Sichemstr 6-B       transactiedatum: 01-08-2013</t>
  </si>
  <si>
    <t xml:space="preserve"> ROTTERDAM contributie 5C                   transactiedatum: 01-08-2013</t>
  </si>
  <si>
    <t xml:space="preserve"> Factuurnr. 1006114270            Betreft rekening 79.15.477       Periode: 01-04-2013 / 30-06-2013</t>
  </si>
  <si>
    <t>IBAN: NL19TRIO0254750117 BIC: TRIONL2U Naam: P.F.A. van Spijk Kenmerk: TRIODOS/NL/20130728/08290413 Omschrijving: 6A</t>
  </si>
  <si>
    <t>IBAN: NL37RABO0381087751 BIC: RABONL2U Naam: Dolmans Facilitaire Diensten Omschrijving: juli 2013, debiteurnr: 100737, fact uurnr: 170921</t>
  </si>
  <si>
    <t>IBAN: NL37RABO0381087751 BIC: RABONL2U Naam: Dolmans Facilitaire Diensten Omschrijving: juni 2013, debiteurnr: 100737, fact uurnr.: 169532</t>
  </si>
  <si>
    <t xml:space="preserve"> ROTTERDAM Hr P R Regoord ROTTERDAM         transactiedatum: 09-07-2013</t>
  </si>
  <si>
    <t xml:space="preserve"> ROTTERDAM M F VAN REES ROTTERDAM           VVE-bijdrage Sichemstr 6-B       transactiedatum: 01-07-2013</t>
  </si>
  <si>
    <t xml:space="preserve"> ROTTERDAM contributie 5C                   transactiedatum: 01-07-2013</t>
  </si>
  <si>
    <t>IBAN: NL19TRIO0254750117 BIC: TRIONL2U Naam: P.F.A. van Spijk Kenmerk: TRIODOS/NL/20130628/07309684 Omschrijving: 6A</t>
  </si>
  <si>
    <t>IBAN: NL19TRIO0254750117 BIC: TRIONL2U Naam: P.F.A. van Spijk Kenmerk: TRIODOS/NL/20130619/06956966 Omschrijving: 6A</t>
  </si>
  <si>
    <t xml:space="preserve"> ROTTERDAM Hr P R Regoord ROTTERDAM         transactiedatum: 09-06-2013</t>
  </si>
  <si>
    <t>T.P.A. VAN DER DRIFT</t>
  </si>
  <si>
    <t xml:space="preserve"> ROTTERDAM M F VAN REES ROTTERDAM           VVE-bijdrage Sichemstr 6-B       transactiedatum: 01-06-2013</t>
  </si>
  <si>
    <t xml:space="preserve">Dolmans Facilitaire Di          </t>
  </si>
  <si>
    <t xml:space="preserve"> debnr: 100737; factuurnr: 168001 mei 2013</t>
  </si>
  <si>
    <t>ASR BETCENTR</t>
  </si>
  <si>
    <t xml:space="preserve"> ASR Verzekeringen                1826001031472920AC</t>
  </si>
  <si>
    <t>IBAN: NL59ABNA0240576861 BIC: ABNANL2A Naam: ASR BETCENTR Kenmerk: EKEN406000135368 Omschrijving: SCHADE        31472920-015UW KENMER K WATERSCHADE 4-1-2013 ZIE ONZE BRI EF DD 10-05-2013</t>
  </si>
  <si>
    <t>IBAN: NL19TRIO0254750117 BIC: TRIONL2U Naam: P.F.A. van Spijk Kenmerk: TRIODOS/NL/20130513/05690122 Omschrijving: 6A</t>
  </si>
  <si>
    <t xml:space="preserve"> ROTTERDAM Hr P R Regoord ROTTERDAM         transactiedatum: 09-05-2013</t>
  </si>
  <si>
    <t xml:space="preserve"> deb nr: 100737 / factnr: 166579  april 2013</t>
  </si>
  <si>
    <t xml:space="preserve"> ROTTERDAM M F VAN REES ROTTERDAM           VVE-bijdrage Sichemstr 6-B       transactiedatum: 01-05-2013</t>
  </si>
  <si>
    <t xml:space="preserve"> Factuurnr. 1004580350            Betreft rekening 79.15.477       Periode: 01-01-2013 / 31-03-2013</t>
  </si>
  <si>
    <t>IBAN: NL19TRIO0254750117 BIC: TRIONL2U Naam: P.F.A. van Spijk Kenmerk: TRIODOS/NL/20130408/04588626 Omschrijving: 6A Maart April 2013</t>
  </si>
  <si>
    <t>IBAN: NL19TRIO0254750117 BIC: TRIONL2U Naam: P.F.A. van Spijk Kenmerk: TRIODOS/NL/20130408/04588627 Omschrijving: 6A Aug- Dec 2012</t>
  </si>
  <si>
    <t xml:space="preserve"> ROTTERDAM Hr P R Regoord ROTTERDAM         transactiedatum: 09-04-2013</t>
  </si>
  <si>
    <t xml:space="preserve"> debnr: 100737; factuurnr: 165218 mrt 1013</t>
  </si>
  <si>
    <t xml:space="preserve"> ROTTERDAM M F VAN REES ROTTERDAM           VVE-bijdrage Sichemstr 6-B       transactiedatum: 01-04-2013</t>
  </si>
  <si>
    <t xml:space="preserve"> debnr: 100737; factuurnr: 163887 feb 2013</t>
  </si>
  <si>
    <t>IBAN: NL19TRIO0254750117 BIC: TRIONL2U Naam: P.F.A. van Spijk Kenmerk: TRIODOS/NL/20130313/03744026 Omschrijving: 6A</t>
  </si>
  <si>
    <t xml:space="preserve"> ROTTERDAM Hr P R Regoord ROTTERDAM         transactiedatum: 09-03-2013</t>
  </si>
  <si>
    <t xml:space="preserve"> ROTTERDAM M F VAN REES ROTTERDAM           VVE-bijdrage Sichemstr 6-B       transactiedatum: 01-03-2013</t>
  </si>
  <si>
    <t xml:space="preserve"> deb nr: 100737 / factnr: 162676  januari 2013</t>
  </si>
  <si>
    <t xml:space="preserve"> ROTTERDAM Hr P R Regoord ROTTERDAM         transactiedatum: 09-02-2013</t>
  </si>
  <si>
    <t>LOODGIETERSBEDRIJF J VD LELY BV</t>
  </si>
  <si>
    <t xml:space="preserve"> J. van der Lely BV               114747 / 2013000151              VVE Sichem 5-6 Rotterdam</t>
  </si>
  <si>
    <t xml:space="preserve"> ROTTERDAM M F VAN REES ROTTERDAM           VVE-bijdrage Sichemstr 6-B       transactiedatum: 01-02-2013</t>
  </si>
  <si>
    <t>IBAN: NL19TRIO0254750117 BIC: TRIONL2U Naam: P.F.A. van Spijk Kenmerk: TRIODOS/NL/20130131/02479197 Omschrijving: 6A</t>
  </si>
  <si>
    <t xml:space="preserve"> Factuurnr. 1003153694            Betreft rekening 79.15.477       Periode: 01-10-2012 / 31-12-2012</t>
  </si>
  <si>
    <t xml:space="preserve"> ASR Verzekeringen                Administratienr 34198330</t>
  </si>
  <si>
    <t xml:space="preserve"> ROTTERDAM Hr P R Regoord ROTTERDAM         transactiedatum: 09-01-2013</t>
  </si>
  <si>
    <t xml:space="preserve"> M E JANSSEN VAN RAAY</t>
  </si>
  <si>
    <t>PO</t>
  </si>
  <si>
    <t>Periodieke overschrijving</t>
  </si>
  <si>
    <t xml:space="preserve"> HEBRONSTRAAT 4C                  3061 KC  ROTTERDAM               SICHEMSTRAAT 6C</t>
  </si>
  <si>
    <t xml:space="preserve"> ROTTERDAM M F VAN REES ROTTERDAM           VVE-bijdrage Sichemstr 6-B       transactiedatum: 01-01-2013</t>
  </si>
  <si>
    <t>Aan/Van</t>
  </si>
  <si>
    <t>Bedrag</t>
  </si>
  <si>
    <t>Toelichting</t>
  </si>
  <si>
    <t>ASR</t>
  </si>
  <si>
    <t>Dolmans</t>
  </si>
  <si>
    <t>dec (2011)</t>
  </si>
  <si>
    <t>ING</t>
  </si>
  <si>
    <t>jan</t>
  </si>
  <si>
    <t>feb</t>
  </si>
  <si>
    <t>KvK</t>
  </si>
  <si>
    <t>Administratiekosten</t>
  </si>
  <si>
    <t>Jaarlijkse bijdrage KvK</t>
  </si>
  <si>
    <t>mrt</t>
  </si>
  <si>
    <t>aanzuiveren</t>
  </si>
  <si>
    <t>apr</t>
  </si>
  <si>
    <t>mei</t>
  </si>
  <si>
    <t>jun</t>
  </si>
  <si>
    <t>jul</t>
  </si>
  <si>
    <t>aug</t>
  </si>
  <si>
    <t>sep</t>
  </si>
  <si>
    <t>Jan-Cees</t>
  </si>
  <si>
    <t>Van der Lely</t>
  </si>
  <si>
    <t>nov</t>
  </si>
  <si>
    <t>dec</t>
  </si>
  <si>
    <t>Boutestijn</t>
  </si>
  <si>
    <t>juli</t>
  </si>
  <si>
    <t>okt (+182-162,12+54,04)</t>
  </si>
  <si>
    <t>Sparen</t>
  </si>
  <si>
    <t>VVE</t>
  </si>
  <si>
    <t>Administratiekosten 2010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</si>
</sst>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 [$€-413]\ * #,##0.00_ ;_ [$€-413]\ * \-#,##0.00_ ;_ [$€-413]\ * &quot;-&quot;??_ ;_ @_ "/>
    <numFmt numFmtId="165" formatCode="&quot;€&quot;#,##0.00"/>
    <numFmt numFmtId="166" formatCode="&quot;€&quot;\ #,##0.00"/>
  </numFmts>
  <fonts count="7">
    <font>
      <sz val="11.0"/>
      <color rgb="FF000000"/>
      <name val="Calibri"/>
    </font>
    <font>
      <sz val="11.0"/>
      <name val="Calibri"/>
    </font>
    <font>
      <b/>
      <sz val="11.0"/>
      <name val="Calibri"/>
    </font>
    <font>
      <b/>
      <sz val="11.0"/>
      <color rgb="FF000000"/>
      <name val="Calibri"/>
    </font>
    <font>
      <i/>
      <sz val="11.0"/>
      <color rgb="FF000000"/>
      <name val="Calibri"/>
    </font>
    <font>
      <b/>
      <i/>
      <sz val="11.0"/>
      <name val="Calibri"/>
    </font>
    <font>
      <i/>
      <sz val="11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8DB3E2"/>
        <bgColor rgb="FF8DB3E2"/>
      </patternFill>
    </fill>
    <fill>
      <patternFill patternType="solid">
        <fgColor rgb="FF9BBB59"/>
        <bgColor rgb="FF9BBB59"/>
      </patternFill>
    </fill>
    <fill>
      <patternFill patternType="solid">
        <fgColor rgb="FFF79646"/>
        <bgColor rgb="FFF79646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/>
      <right/>
      <top/>
      <bottom/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0" numFmtId="0" xfId="0" applyFont="1"/>
    <xf borderId="0" fillId="0" fontId="1" numFmtId="0" xfId="0" applyFont="1"/>
    <xf borderId="1" fillId="0" fontId="2" numFmtId="0" xfId="0" applyAlignment="1" applyBorder="1" applyFont="1">
      <alignment horizontal="center"/>
    </xf>
    <xf borderId="2" fillId="0" fontId="2" numFmtId="0" xfId="0" applyBorder="1" applyFont="1"/>
    <xf borderId="1" fillId="0" fontId="1" numFmtId="4" xfId="0" applyBorder="1" applyFont="1" applyNumberFormat="1"/>
    <xf borderId="3" fillId="0" fontId="1" numFmtId="0" xfId="0" applyBorder="1" applyFont="1"/>
    <xf borderId="4" fillId="0" fontId="1" numFmtId="4" xfId="0" applyBorder="1" applyFont="1" applyNumberFormat="1"/>
    <xf borderId="3" fillId="0" fontId="1" numFmtId="0" xfId="0" applyAlignment="1" applyBorder="1" applyFont="1">
      <alignment shrinkToFit="0" wrapText="1"/>
    </xf>
    <xf borderId="4" fillId="0" fontId="1" numFmtId="164" xfId="0" applyBorder="1" applyFont="1" applyNumberFormat="1"/>
    <xf borderId="0" fillId="0" fontId="3" numFmtId="0" xfId="0" applyFont="1"/>
    <xf borderId="0" fillId="0" fontId="0" numFmtId="2" xfId="0" applyFont="1" applyNumberFormat="1"/>
    <xf borderId="0" fillId="0" fontId="0" numFmtId="9" xfId="0" applyFont="1" applyNumberFormat="1"/>
    <xf borderId="4" fillId="0" fontId="1" numFmtId="0" xfId="0" applyBorder="1" applyFont="1"/>
    <xf borderId="5" fillId="0" fontId="1" numFmtId="0" xfId="0" applyBorder="1" applyFont="1"/>
    <xf borderId="5" fillId="0" fontId="2" numFmtId="164" xfId="0" applyBorder="1" applyFont="1" applyNumberFormat="1"/>
    <xf borderId="0" fillId="0" fontId="1" numFmtId="4" xfId="0" applyFont="1" applyNumberFormat="1"/>
    <xf borderId="1" fillId="0" fontId="2" numFmtId="0" xfId="0" applyBorder="1" applyFont="1"/>
    <xf borderId="1" fillId="0" fontId="1" numFmtId="0" xfId="0" applyBorder="1" applyFont="1"/>
    <xf borderId="4" fillId="0" fontId="2" numFmtId="0" xfId="0" applyBorder="1" applyFont="1"/>
    <xf borderId="5" fillId="0" fontId="1" numFmtId="164" xfId="0" applyBorder="1" applyFont="1" applyNumberFormat="1"/>
    <xf borderId="4" fillId="0" fontId="1" numFmtId="0" xfId="0" applyAlignment="1" applyBorder="1" applyFont="1">
      <alignment shrinkToFit="0" wrapText="1"/>
    </xf>
    <xf borderId="4" fillId="0" fontId="0" numFmtId="164" xfId="0" applyAlignment="1" applyBorder="1" applyFont="1" applyNumberFormat="1">
      <alignment horizontal="right"/>
    </xf>
    <xf borderId="5" fillId="0" fontId="1" numFmtId="0" xfId="0" applyAlignment="1" applyBorder="1" applyFont="1">
      <alignment shrinkToFit="0" wrapText="1"/>
    </xf>
    <xf borderId="5" fillId="0" fontId="0" numFmtId="164" xfId="0" applyAlignment="1" applyBorder="1" applyFont="1" applyNumberFormat="1">
      <alignment horizontal="right"/>
    </xf>
    <xf borderId="6" fillId="0" fontId="1" numFmtId="0" xfId="0" applyAlignment="1" applyBorder="1" applyFont="1">
      <alignment shrinkToFit="0" wrapText="1"/>
    </xf>
    <xf borderId="6" fillId="0" fontId="1" numFmtId="164" xfId="0" applyBorder="1" applyFont="1" applyNumberFormat="1"/>
    <xf borderId="6" fillId="0" fontId="2" numFmtId="0" xfId="0" applyBorder="1" applyFont="1"/>
    <xf borderId="6" fillId="0" fontId="2" numFmtId="164" xfId="0" applyBorder="1" applyFont="1" applyNumberFormat="1"/>
    <xf borderId="0" fillId="0" fontId="1" numFmtId="164" xfId="0" applyFont="1" applyNumberFormat="1"/>
    <xf borderId="6" fillId="0" fontId="1" numFmtId="0" xfId="0" applyBorder="1" applyFont="1"/>
    <xf borderId="7" fillId="0" fontId="1" numFmtId="0" xfId="0" applyBorder="1" applyFont="1"/>
    <xf borderId="6" fillId="0" fontId="0" numFmtId="164" xfId="0" applyBorder="1" applyFont="1" applyNumberFormat="1"/>
    <xf borderId="8" fillId="0" fontId="1" numFmtId="164" xfId="0" applyBorder="1" applyFont="1" applyNumberFormat="1"/>
    <xf borderId="0" fillId="0" fontId="0" numFmtId="164" xfId="0" applyFont="1" applyNumberFormat="1"/>
    <xf borderId="0" fillId="0" fontId="0" numFmtId="0" xfId="0" applyAlignment="1" applyFont="1">
      <alignment readingOrder="0"/>
    </xf>
    <xf borderId="0" fillId="0" fontId="0" numFmtId="165" xfId="0" applyAlignment="1" applyFont="1" applyNumberFormat="1">
      <alignment readingOrder="0"/>
    </xf>
    <xf borderId="0" fillId="0" fontId="4" numFmtId="0" xfId="0" applyFont="1"/>
    <xf borderId="0" fillId="0" fontId="4" numFmtId="0" xfId="0" applyAlignment="1" applyFont="1">
      <alignment readingOrder="0"/>
    </xf>
    <xf borderId="1" fillId="0" fontId="5" numFmtId="0" xfId="0" applyAlignment="1" applyBorder="1" applyFont="1">
      <alignment horizontal="center"/>
    </xf>
    <xf borderId="1" fillId="0" fontId="6" numFmtId="4" xfId="0" applyBorder="1" applyFont="1" applyNumberFormat="1"/>
    <xf borderId="4" fillId="0" fontId="6" numFmtId="4" xfId="0" applyBorder="1" applyFont="1" applyNumberFormat="1"/>
    <xf borderId="4" fillId="0" fontId="4" numFmtId="164" xfId="0" applyAlignment="1" applyBorder="1" applyFont="1" applyNumberFormat="1">
      <alignment readingOrder="0"/>
    </xf>
    <xf borderId="4" fillId="0" fontId="6" numFmtId="164" xfId="0" applyAlignment="1" applyBorder="1" applyFont="1" applyNumberFormat="1">
      <alignment readingOrder="0"/>
    </xf>
    <xf borderId="9" fillId="0" fontId="4" numFmtId="164" xfId="0" applyAlignment="1" applyBorder="1" applyFont="1" applyNumberFormat="1">
      <alignment horizontal="right" readingOrder="0" shrinkToFit="0" vertical="bottom" wrapText="0"/>
    </xf>
    <xf borderId="4" fillId="0" fontId="1" numFmtId="164" xfId="0" applyAlignment="1" applyBorder="1" applyFont="1" applyNumberFormat="1">
      <alignment readingOrder="0"/>
    </xf>
    <xf borderId="4" fillId="0" fontId="6" numFmtId="164" xfId="0" applyBorder="1" applyFont="1" applyNumberFormat="1"/>
    <xf borderId="3" fillId="0" fontId="1" numFmtId="0" xfId="0" applyAlignment="1" applyBorder="1" applyFont="1">
      <alignment readingOrder="0"/>
    </xf>
    <xf borderId="3" fillId="0" fontId="4" numFmtId="165" xfId="0" applyAlignment="1" applyBorder="1" applyFont="1" applyNumberFormat="1">
      <alignment readingOrder="0"/>
    </xf>
    <xf borderId="4" fillId="0" fontId="1" numFmtId="0" xfId="0" applyAlignment="1" applyBorder="1" applyFont="1">
      <alignment readingOrder="0"/>
    </xf>
    <xf borderId="5" fillId="0" fontId="5" numFmtId="164" xfId="0" applyBorder="1" applyFont="1" applyNumberFormat="1"/>
    <xf borderId="0" fillId="0" fontId="1" numFmtId="0" xfId="0" applyAlignment="1" applyFont="1">
      <alignment readingOrder="0"/>
    </xf>
    <xf borderId="0" fillId="0" fontId="6" numFmtId="4" xfId="0" applyAlignment="1" applyFont="1" applyNumberFormat="1">
      <alignment readingOrder="0"/>
    </xf>
    <xf borderId="0" fillId="0" fontId="6" numFmtId="4" xfId="0" applyFont="1" applyNumberFormat="1"/>
    <xf borderId="1" fillId="0" fontId="6" numFmtId="4" xfId="0" applyAlignment="1" applyBorder="1" applyFont="1" applyNumberFormat="1">
      <alignment readingOrder="0"/>
    </xf>
    <xf borderId="5" fillId="0" fontId="6" numFmtId="164" xfId="0" applyBorder="1" applyFont="1" applyNumberFormat="1"/>
    <xf borderId="4" fillId="0" fontId="4" numFmtId="164" xfId="0" applyAlignment="1" applyBorder="1" applyFont="1" applyNumberFormat="1">
      <alignment horizontal="right" readingOrder="0"/>
    </xf>
    <xf borderId="4" fillId="0" fontId="0" numFmtId="164" xfId="0" applyAlignment="1" applyBorder="1" applyFont="1" applyNumberFormat="1">
      <alignment horizontal="right" readingOrder="0"/>
    </xf>
    <xf borderId="4" fillId="0" fontId="4" numFmtId="164" xfId="0" applyAlignment="1" applyBorder="1" applyFont="1" applyNumberFormat="1">
      <alignment horizontal="right"/>
    </xf>
    <xf borderId="5" fillId="0" fontId="4" numFmtId="164" xfId="0" applyAlignment="1" applyBorder="1" applyFont="1" applyNumberFormat="1">
      <alignment horizontal="right" readingOrder="0"/>
    </xf>
    <xf borderId="5" fillId="0" fontId="4" numFmtId="164" xfId="0" applyAlignment="1" applyBorder="1" applyFont="1" applyNumberFormat="1">
      <alignment horizontal="right"/>
    </xf>
    <xf borderId="6" fillId="0" fontId="6" numFmtId="164" xfId="0" applyAlignment="1" applyBorder="1" applyFont="1" applyNumberFormat="1">
      <alignment readingOrder="0"/>
    </xf>
    <xf borderId="6" fillId="0" fontId="6" numFmtId="164" xfId="0" applyBorder="1" applyFont="1" applyNumberFormat="1"/>
    <xf borderId="6" fillId="0" fontId="5" numFmtId="164" xfId="0" applyBorder="1" applyFont="1" applyNumberFormat="1"/>
    <xf borderId="0" fillId="0" fontId="6" numFmtId="164" xfId="0" applyFont="1" applyNumberFormat="1"/>
    <xf borderId="6" fillId="0" fontId="4" numFmtId="164" xfId="0" applyBorder="1" applyFont="1" applyNumberFormat="1"/>
    <xf borderId="8" fillId="0" fontId="6" numFmtId="164" xfId="0" applyBorder="1" applyFont="1" applyNumberFormat="1"/>
    <xf borderId="0" fillId="0" fontId="0" numFmtId="2" xfId="0" applyAlignment="1" applyFont="1" applyNumberFormat="1">
      <alignment readingOrder="0" vertical="bottom"/>
    </xf>
    <xf borderId="5" fillId="0" fontId="6" numFmtId="164" xfId="0" applyAlignment="1" applyBorder="1" applyFont="1" applyNumberFormat="1">
      <alignment readingOrder="0"/>
    </xf>
    <xf borderId="0" fillId="0" fontId="4" numFmtId="164" xfId="0" applyFont="1" applyNumberFormat="1"/>
    <xf borderId="6" fillId="0" fontId="4" numFmtId="164" xfId="0" applyAlignment="1" applyBorder="1" applyFont="1" applyNumberFormat="1">
      <alignment readingOrder="0"/>
    </xf>
    <xf borderId="6" fillId="0" fontId="0" numFmtId="164" xfId="0" applyAlignment="1" applyBorder="1" applyFont="1" applyNumberFormat="1">
      <alignment readingOrder="0"/>
    </xf>
    <xf borderId="0" fillId="0" fontId="4" numFmtId="2" xfId="0" applyFont="1" applyNumberFormat="1"/>
    <xf borderId="0" fillId="0" fontId="4" numFmtId="165" xfId="0" applyAlignment="1" applyFont="1" applyNumberFormat="1">
      <alignment readingOrder="0"/>
    </xf>
    <xf borderId="10" fillId="2" fontId="3" numFmtId="0" xfId="0" applyBorder="1" applyFill="1" applyFont="1"/>
    <xf borderId="0" fillId="0" fontId="0" numFmtId="166" xfId="0" applyFont="1" applyNumberFormat="1"/>
    <xf borderId="10" fillId="3" fontId="0" numFmtId="0" xfId="0" applyBorder="1" applyFill="1" applyFont="1"/>
    <xf borderId="10" fillId="3" fontId="0" numFmtId="166" xfId="0" applyBorder="1" applyFont="1" applyNumberFormat="1"/>
    <xf borderId="10" fillId="4" fontId="0" numFmtId="0" xfId="0" applyBorder="1" applyFill="1" applyFont="1"/>
    <xf borderId="10" fillId="4" fontId="0" numFmtId="166" xfId="0" applyBorder="1" applyFont="1" applyNumberFormat="1"/>
    <xf borderId="0" fillId="0" fontId="0" numFmtId="14" xfId="0" applyFont="1" applyNumberFormat="1"/>
    <xf borderId="0" fillId="0" fontId="0" numFmtId="17" xfId="0" applyFont="1" applyNumberFormat="1"/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 outlineLevelRow="1"/>
  <cols>
    <col customWidth="1" min="1" max="1" width="9.14"/>
    <col customWidth="1" min="2" max="2" width="39.86"/>
    <col customWidth="1" min="3" max="3" width="12.14"/>
    <col customWidth="1" min="4" max="7" width="11.14"/>
    <col customWidth="1" min="8" max="11" width="12.14"/>
    <col customWidth="1" min="12" max="12" width="12.43"/>
    <col customWidth="1" min="13" max="13" width="9.14"/>
    <col customWidth="1" hidden="1" min="14" max="14" width="11.86"/>
    <col customWidth="1" hidden="1" min="15" max="16" width="9.14"/>
    <col customWidth="1" min="17" max="26" width="9.14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2"/>
      <c r="C2" s="3">
        <v>2017.0</v>
      </c>
      <c r="D2" s="3">
        <v>2018.0</v>
      </c>
      <c r="E2" s="3">
        <v>2019.0</v>
      </c>
      <c r="F2" s="3">
        <v>2020.0</v>
      </c>
      <c r="G2" s="3">
        <v>2021.0</v>
      </c>
      <c r="H2" s="3">
        <v>2022.0</v>
      </c>
      <c r="I2" s="3">
        <v>2023.0</v>
      </c>
      <c r="J2" s="3">
        <v>2024.0</v>
      </c>
      <c r="K2" s="3">
        <v>2025.0</v>
      </c>
      <c r="L2" s="3" t="s">
        <v>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8" t="s">
        <v>2</v>
      </c>
      <c r="C5" s="9">
        <v>6150.0</v>
      </c>
      <c r="D5" s="9">
        <v>6300.0</v>
      </c>
      <c r="E5" s="9">
        <v>6300.0</v>
      </c>
      <c r="F5" s="9">
        <v>6300.0</v>
      </c>
      <c r="G5" s="9">
        <v>6300.0</v>
      </c>
      <c r="H5" s="9">
        <v>6300.0</v>
      </c>
      <c r="I5" s="9">
        <v>6300.0</v>
      </c>
      <c r="J5" s="9">
        <v>6300.0</v>
      </c>
      <c r="K5" s="9">
        <v>6300.0</v>
      </c>
      <c r="L5" s="9">
        <f>SUM(C5:K5)</f>
        <v>56550</v>
      </c>
      <c r="M5" s="1"/>
      <c r="N5" s="10" t="s">
        <v>3</v>
      </c>
      <c r="O5" s="10">
        <v>11500.0</v>
      </c>
      <c r="P5" s="11">
        <f>O5/6.5</f>
        <v>1769.230769</v>
      </c>
      <c r="Q5" s="12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8" t="s">
        <v>3</v>
      </c>
      <c r="C6" s="9"/>
      <c r="D6" s="9"/>
      <c r="E6" s="9"/>
      <c r="F6" s="9"/>
      <c r="G6" s="9"/>
      <c r="H6" s="9"/>
      <c r="I6" s="9"/>
      <c r="J6" s="9">
        <v>11500.0</v>
      </c>
      <c r="K6" s="9"/>
      <c r="L6" s="9"/>
      <c r="M6" s="1"/>
      <c r="N6" s="1" t="s">
        <v>4</v>
      </c>
      <c r="O6" s="1">
        <f>19/100*O5</f>
        <v>2185</v>
      </c>
      <c r="P6" s="11"/>
      <c r="Q6" s="11"/>
      <c r="R6" s="1"/>
      <c r="S6" s="11"/>
      <c r="T6" s="1"/>
      <c r="U6" s="1"/>
      <c r="V6" s="1"/>
      <c r="W6" s="1"/>
      <c r="X6" s="1"/>
      <c r="Y6" s="1"/>
      <c r="Z6" s="1"/>
    </row>
    <row r="7" ht="14.25" customHeight="1">
      <c r="A7" s="1"/>
      <c r="B7" s="6" t="s">
        <v>5</v>
      </c>
      <c r="C7" s="9"/>
      <c r="D7" s="9"/>
      <c r="E7" s="9"/>
      <c r="F7" s="9"/>
      <c r="G7" s="9"/>
      <c r="H7" s="9"/>
      <c r="I7" s="9"/>
      <c r="J7" s="9"/>
      <c r="K7" s="9"/>
      <c r="L7" s="9"/>
      <c r="M7" s="1"/>
      <c r="N7" s="1" t="s">
        <v>6</v>
      </c>
      <c r="O7">
        <f>16/100*O5</f>
        <v>1840</v>
      </c>
      <c r="P7" s="11"/>
      <c r="Q7" s="11"/>
      <c r="R7" s="1"/>
      <c r="S7" s="11"/>
      <c r="T7" s="1"/>
      <c r="U7" s="1"/>
      <c r="V7" s="1"/>
      <c r="W7" s="1"/>
      <c r="X7" s="1"/>
      <c r="Y7" s="1"/>
      <c r="Z7" s="1"/>
    </row>
    <row r="8" ht="14.25" customHeight="1">
      <c r="A8" s="1"/>
      <c r="B8" s="8" t="s">
        <v>7</v>
      </c>
      <c r="C8" s="9"/>
      <c r="D8" s="9"/>
      <c r="E8" s="9"/>
      <c r="F8" s="9"/>
      <c r="G8" s="9"/>
      <c r="H8" s="9"/>
      <c r="I8" s="9"/>
      <c r="J8" s="9">
        <v>12000.0</v>
      </c>
      <c r="K8" s="9"/>
      <c r="L8" s="9"/>
      <c r="M8" s="1"/>
      <c r="N8" s="1" t="s">
        <v>8</v>
      </c>
      <c r="O8" s="1">
        <f>15/100*O5</f>
        <v>1725</v>
      </c>
      <c r="P8" s="11"/>
      <c r="Q8" s="11"/>
      <c r="R8" s="1"/>
      <c r="S8" s="11"/>
      <c r="T8" s="1"/>
      <c r="U8" s="1"/>
      <c r="V8" s="1"/>
      <c r="W8" s="1"/>
      <c r="X8" s="1"/>
      <c r="Y8" s="1"/>
      <c r="Z8" s="1"/>
    </row>
    <row r="9" ht="14.25" customHeight="1">
      <c r="A9" s="1"/>
      <c r="B9" s="13"/>
      <c r="C9" s="9"/>
      <c r="D9" s="9"/>
      <c r="E9" s="9"/>
      <c r="F9" s="9"/>
      <c r="G9" s="9"/>
      <c r="H9" s="9"/>
      <c r="I9" s="9"/>
      <c r="J9" s="9"/>
      <c r="K9" s="9"/>
      <c r="L9" s="9"/>
      <c r="M9" s="1"/>
      <c r="N9" s="1"/>
      <c r="O9" s="1"/>
      <c r="P9" s="1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14" t="s">
        <v>9</v>
      </c>
      <c r="C10" s="15">
        <f t="shared" ref="C10:K10" si="1">SUM(C5:C9)</f>
        <v>6150</v>
      </c>
      <c r="D10" s="15">
        <f t="shared" si="1"/>
        <v>6300</v>
      </c>
      <c r="E10" s="15">
        <f t="shared" si="1"/>
        <v>6300</v>
      </c>
      <c r="F10" s="15">
        <f t="shared" si="1"/>
        <v>6300</v>
      </c>
      <c r="G10" s="15">
        <f t="shared" si="1"/>
        <v>6300</v>
      </c>
      <c r="H10" s="15">
        <f t="shared" si="1"/>
        <v>6300</v>
      </c>
      <c r="I10" s="15">
        <f t="shared" si="1"/>
        <v>6300</v>
      </c>
      <c r="J10" s="15">
        <f t="shared" si="1"/>
        <v>29800</v>
      </c>
      <c r="K10" s="15">
        <f t="shared" si="1"/>
        <v>6300</v>
      </c>
      <c r="L10" s="15">
        <f>SUM(C10:K10)</f>
        <v>80050</v>
      </c>
      <c r="M10" s="1"/>
      <c r="N10" s="1"/>
      <c r="O10" s="1" t="s">
        <v>10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2"/>
      <c r="C11" s="16"/>
      <c r="D11" s="16"/>
      <c r="E11" s="16"/>
      <c r="F11" s="16"/>
      <c r="G11" s="16"/>
      <c r="H11" s="16"/>
      <c r="I11" s="16"/>
      <c r="J11" s="16"/>
      <c r="K11" s="16"/>
      <c r="L11" s="2"/>
      <c r="M11" s="1"/>
      <c r="N11" s="11">
        <f>P5</f>
        <v>1769.230769</v>
      </c>
      <c r="O11" s="1" t="s">
        <v>11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17" t="s">
        <v>12</v>
      </c>
      <c r="C12" s="5"/>
      <c r="D12" s="5"/>
      <c r="E12" s="5"/>
      <c r="F12" s="5"/>
      <c r="G12" s="5"/>
      <c r="H12" s="5"/>
      <c r="I12" s="5"/>
      <c r="J12" s="5"/>
      <c r="K12" s="5"/>
      <c r="L12" s="18"/>
      <c r="M12" s="1"/>
      <c r="N12" s="11">
        <f>19/100*N11</f>
        <v>336.1538462</v>
      </c>
      <c r="O12" s="11">
        <f t="shared" ref="O12:O14" si="2">N12/12</f>
        <v>28.01282051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19"/>
      <c r="C13" s="7"/>
      <c r="D13" s="7"/>
      <c r="E13" s="7"/>
      <c r="F13" s="7"/>
      <c r="G13" s="7"/>
      <c r="H13" s="7"/>
      <c r="I13" s="7"/>
      <c r="J13" s="7"/>
      <c r="K13" s="7"/>
      <c r="L13" s="13"/>
      <c r="M13" s="1"/>
      <c r="N13" s="11">
        <f>16/100*N11</f>
        <v>283.0769231</v>
      </c>
      <c r="O13" s="11">
        <f t="shared" si="2"/>
        <v>23.58974359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14" t="s">
        <v>13</v>
      </c>
      <c r="C14" s="20">
        <f t="shared" ref="C14:K14" si="3">SUM(C15:C20)</f>
        <v>2486.37</v>
      </c>
      <c r="D14" s="20">
        <f t="shared" si="3"/>
        <v>2486.37</v>
      </c>
      <c r="E14" s="20">
        <f t="shared" si="3"/>
        <v>2486.37</v>
      </c>
      <c r="F14" s="20">
        <f t="shared" si="3"/>
        <v>2486.37</v>
      </c>
      <c r="G14" s="20">
        <f t="shared" si="3"/>
        <v>2486.37</v>
      </c>
      <c r="H14" s="20">
        <f t="shared" si="3"/>
        <v>2486.37</v>
      </c>
      <c r="I14" s="20">
        <f t="shared" si="3"/>
        <v>2486.37</v>
      </c>
      <c r="J14" s="20">
        <f t="shared" si="3"/>
        <v>2486.37</v>
      </c>
      <c r="K14" s="20">
        <f t="shared" si="3"/>
        <v>2486.37</v>
      </c>
      <c r="L14" s="20">
        <f t="shared" ref="L14:L35" si="4">SUM(C14:K14)</f>
        <v>22377.33</v>
      </c>
      <c r="M14" s="1"/>
      <c r="N14" s="11">
        <f>15/100*N11</f>
        <v>265.3846154</v>
      </c>
      <c r="O14" s="11">
        <f t="shared" si="2"/>
        <v>22.11538462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hidden="1" customHeight="1" outlineLevel="1">
      <c r="A15" s="1"/>
      <c r="B15" s="21" t="s">
        <v>14</v>
      </c>
      <c r="C15" s="22">
        <v>1500.0</v>
      </c>
      <c r="D15" s="22">
        <v>1500.0</v>
      </c>
      <c r="E15" s="22">
        <v>1500.0</v>
      </c>
      <c r="F15" s="22">
        <v>1500.0</v>
      </c>
      <c r="G15" s="22">
        <v>1500.0</v>
      </c>
      <c r="H15" s="22">
        <v>1500.0</v>
      </c>
      <c r="I15" s="22">
        <v>1500.0</v>
      </c>
      <c r="J15" s="22">
        <v>1500.0</v>
      </c>
      <c r="K15" s="22">
        <v>1500.0</v>
      </c>
      <c r="L15" s="9">
        <f t="shared" si="4"/>
        <v>13500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hidden="1" customHeight="1" outlineLevel="1">
      <c r="A16" s="1"/>
      <c r="B16" s="13" t="s">
        <v>15</v>
      </c>
      <c r="C16" s="22">
        <v>150.0</v>
      </c>
      <c r="D16" s="22">
        <v>150.0</v>
      </c>
      <c r="E16" s="22">
        <v>150.0</v>
      </c>
      <c r="F16" s="22">
        <v>150.0</v>
      </c>
      <c r="G16" s="22">
        <v>150.0</v>
      </c>
      <c r="H16" s="22">
        <v>150.0</v>
      </c>
      <c r="I16" s="22">
        <v>150.0</v>
      </c>
      <c r="J16" s="22">
        <v>150.0</v>
      </c>
      <c r="K16" s="22">
        <v>150.0</v>
      </c>
      <c r="L16" s="9">
        <f t="shared" si="4"/>
        <v>1350</v>
      </c>
      <c r="M16" s="1"/>
      <c r="N16" s="1" t="s">
        <v>16</v>
      </c>
      <c r="O16" s="1" t="s">
        <v>17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hidden="1" customHeight="1" outlineLevel="1">
      <c r="A17" s="1"/>
      <c r="B17" s="21" t="s">
        <v>18</v>
      </c>
      <c r="C17" s="22">
        <f t="shared" ref="C17:K17" si="5">(28.81*12)+(5*64.13)</f>
        <v>666.37</v>
      </c>
      <c r="D17" s="22">
        <f t="shared" si="5"/>
        <v>666.37</v>
      </c>
      <c r="E17" s="22">
        <f t="shared" si="5"/>
        <v>666.37</v>
      </c>
      <c r="F17" s="22">
        <f t="shared" si="5"/>
        <v>666.37</v>
      </c>
      <c r="G17" s="22">
        <f t="shared" si="5"/>
        <v>666.37</v>
      </c>
      <c r="H17" s="22">
        <f t="shared" si="5"/>
        <v>666.37</v>
      </c>
      <c r="I17" s="22">
        <f t="shared" si="5"/>
        <v>666.37</v>
      </c>
      <c r="J17" s="22">
        <f t="shared" si="5"/>
        <v>666.37</v>
      </c>
      <c r="K17" s="22">
        <f t="shared" si="5"/>
        <v>666.37</v>
      </c>
      <c r="L17" s="9">
        <f t="shared" si="4"/>
        <v>5997.33</v>
      </c>
      <c r="M17" s="1"/>
      <c r="N17" s="1">
        <v>95.0</v>
      </c>
      <c r="O17" s="11">
        <f t="shared" ref="O17:O19" si="6">O12+N17</f>
        <v>123.0128205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hidden="1" customHeight="1" outlineLevel="1">
      <c r="A18" s="1"/>
      <c r="B18" s="21" t="s">
        <v>19</v>
      </c>
      <c r="C18" s="22">
        <v>20.0</v>
      </c>
      <c r="D18" s="22">
        <v>20.0</v>
      </c>
      <c r="E18" s="22">
        <v>20.0</v>
      </c>
      <c r="F18" s="22">
        <v>20.0</v>
      </c>
      <c r="G18" s="22">
        <v>20.0</v>
      </c>
      <c r="H18" s="22">
        <v>20.0</v>
      </c>
      <c r="I18" s="22">
        <v>20.0</v>
      </c>
      <c r="J18" s="22">
        <v>20.0</v>
      </c>
      <c r="K18" s="22">
        <v>20.0</v>
      </c>
      <c r="L18" s="9">
        <f t="shared" si="4"/>
        <v>180</v>
      </c>
      <c r="M18" s="1"/>
      <c r="N18" s="1">
        <v>80.0</v>
      </c>
      <c r="O18" s="11">
        <f t="shared" si="6"/>
        <v>103.5897436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hidden="1" customHeight="1" outlineLevel="1">
      <c r="A19" s="1"/>
      <c r="B19" s="21" t="s">
        <v>20</v>
      </c>
      <c r="C19" s="22">
        <v>130.0</v>
      </c>
      <c r="D19" s="22">
        <v>130.0</v>
      </c>
      <c r="E19" s="22">
        <v>130.0</v>
      </c>
      <c r="F19" s="22">
        <v>130.0</v>
      </c>
      <c r="G19" s="22">
        <v>130.0</v>
      </c>
      <c r="H19" s="22">
        <v>130.0</v>
      </c>
      <c r="I19" s="22">
        <v>130.0</v>
      </c>
      <c r="J19" s="22">
        <v>130.0</v>
      </c>
      <c r="K19" s="22">
        <v>130.0</v>
      </c>
      <c r="L19" s="9">
        <f t="shared" si="4"/>
        <v>1170</v>
      </c>
      <c r="M19" s="1"/>
      <c r="N19" s="1">
        <v>75.0</v>
      </c>
      <c r="O19" s="11">
        <f t="shared" si="6"/>
        <v>97.11538462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hidden="1" customHeight="1" outlineLevel="1">
      <c r="A20" s="1"/>
      <c r="B20" s="21" t="s">
        <v>21</v>
      </c>
      <c r="C20" s="22">
        <v>20.0</v>
      </c>
      <c r="D20" s="22">
        <v>20.0</v>
      </c>
      <c r="E20" s="22">
        <v>20.0</v>
      </c>
      <c r="F20" s="22">
        <v>20.0</v>
      </c>
      <c r="G20" s="22">
        <v>20.0</v>
      </c>
      <c r="H20" s="22">
        <v>20.0</v>
      </c>
      <c r="I20" s="22">
        <v>20.0</v>
      </c>
      <c r="J20" s="22">
        <v>20.0</v>
      </c>
      <c r="K20" s="22">
        <v>20.0</v>
      </c>
      <c r="L20" s="9">
        <f t="shared" si="4"/>
        <v>180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 collapsed="1">
      <c r="A21" s="1"/>
      <c r="B21" s="23" t="s">
        <v>22</v>
      </c>
      <c r="C21" s="24">
        <v>1000.0</v>
      </c>
      <c r="D21" s="24">
        <v>1000.0</v>
      </c>
      <c r="E21" s="24">
        <v>1000.0</v>
      </c>
      <c r="F21" s="24">
        <v>1000.0</v>
      </c>
      <c r="G21" s="24">
        <v>1000.0</v>
      </c>
      <c r="H21" s="24">
        <v>1000.0</v>
      </c>
      <c r="I21" s="24">
        <v>1000.0</v>
      </c>
      <c r="J21" s="24">
        <v>1000.0</v>
      </c>
      <c r="K21" s="24">
        <v>1000.0</v>
      </c>
      <c r="L21" s="20">
        <f t="shared" si="4"/>
        <v>9000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25" t="s">
        <v>23</v>
      </c>
      <c r="C22" s="26">
        <f t="shared" ref="C22:K22" si="7">SUM(C23:C32)</f>
        <v>6644.11</v>
      </c>
      <c r="D22" s="26">
        <f t="shared" si="7"/>
        <v>3220</v>
      </c>
      <c r="E22" s="26">
        <f t="shared" si="7"/>
        <v>0</v>
      </c>
      <c r="F22" s="26">
        <f t="shared" si="7"/>
        <v>0</v>
      </c>
      <c r="G22" s="26">
        <f t="shared" si="7"/>
        <v>522</v>
      </c>
      <c r="H22" s="26">
        <f t="shared" si="7"/>
        <v>0</v>
      </c>
      <c r="I22" s="26">
        <f t="shared" si="7"/>
        <v>0</v>
      </c>
      <c r="J22" s="26">
        <f t="shared" si="7"/>
        <v>29633</v>
      </c>
      <c r="K22" s="26">
        <f t="shared" si="7"/>
        <v>852</v>
      </c>
      <c r="L22" s="26">
        <f t="shared" si="4"/>
        <v>40871.11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hidden="1" customHeight="1" outlineLevel="1">
      <c r="A23" s="1"/>
      <c r="B23" s="21" t="s">
        <v>24</v>
      </c>
      <c r="C23" s="9">
        <v>6644.11</v>
      </c>
      <c r="D23" s="9"/>
      <c r="E23" s="9"/>
      <c r="F23" s="9"/>
      <c r="G23" s="9"/>
      <c r="H23" s="9"/>
      <c r="I23" s="9"/>
      <c r="J23" s="9"/>
      <c r="K23" s="9"/>
      <c r="L23" s="9">
        <f t="shared" si="4"/>
        <v>6644.11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hidden="1" customHeight="1" outlineLevel="1">
      <c r="A24" s="1"/>
      <c r="B24" s="21" t="s">
        <v>25</v>
      </c>
      <c r="C24" s="9"/>
      <c r="D24" s="9">
        <f>1028+182</f>
        <v>1210</v>
      </c>
      <c r="E24" s="9"/>
      <c r="F24" s="9"/>
      <c r="G24" s="9"/>
      <c r="H24" s="9"/>
      <c r="I24" s="9"/>
      <c r="J24" s="9">
        <v>1028.0</v>
      </c>
      <c r="K24" s="9"/>
      <c r="L24" s="9">
        <f t="shared" si="4"/>
        <v>2238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hidden="1" customHeight="1" outlineLevel="1">
      <c r="A25" s="1"/>
      <c r="B25" s="21" t="s">
        <v>26</v>
      </c>
      <c r="C25" s="9"/>
      <c r="D25" s="9">
        <v>522.0</v>
      </c>
      <c r="E25" s="9"/>
      <c r="F25" s="9"/>
      <c r="G25" s="9">
        <v>522.0</v>
      </c>
      <c r="H25" s="9"/>
      <c r="I25" s="9"/>
      <c r="J25" s="9">
        <v>522.0</v>
      </c>
      <c r="K25" s="9"/>
      <c r="L25" s="9">
        <f t="shared" si="4"/>
        <v>1566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hidden="1" customHeight="1" outlineLevel="1">
      <c r="A26" s="1"/>
      <c r="B26" s="21" t="s">
        <v>27</v>
      </c>
      <c r="C26" s="9"/>
      <c r="D26" s="9"/>
      <c r="E26" s="9"/>
      <c r="F26" s="9"/>
      <c r="G26" s="9"/>
      <c r="H26" s="9"/>
      <c r="I26" s="9"/>
      <c r="J26" s="9">
        <v>9061.0</v>
      </c>
      <c r="K26" s="9"/>
      <c r="L26" s="9">
        <f t="shared" si="4"/>
        <v>9061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hidden="1" customHeight="1" outlineLevel="1">
      <c r="A27" s="1"/>
      <c r="B27" s="21" t="s">
        <v>28</v>
      </c>
      <c r="C27" s="9"/>
      <c r="D27" s="9"/>
      <c r="E27" s="9"/>
      <c r="F27" s="9"/>
      <c r="G27" s="9"/>
      <c r="H27" s="9"/>
      <c r="I27" s="9"/>
      <c r="J27" s="9">
        <v>852.0</v>
      </c>
      <c r="K27" s="9">
        <v>852.0</v>
      </c>
      <c r="L27" s="9">
        <f t="shared" si="4"/>
        <v>1704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hidden="1" customHeight="1" outlineLevel="1">
      <c r="A28" s="1"/>
      <c r="B28" s="21" t="s">
        <v>29</v>
      </c>
      <c r="C28" s="9"/>
      <c r="D28" s="9">
        <v>424.0</v>
      </c>
      <c r="E28" s="9"/>
      <c r="F28" s="9"/>
      <c r="G28" s="9"/>
      <c r="H28" s="9"/>
      <c r="I28" s="9"/>
      <c r="J28" s="9"/>
      <c r="K28" s="9"/>
      <c r="L28" s="9">
        <f t="shared" si="4"/>
        <v>424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hidden="1" customHeight="1" outlineLevel="1">
      <c r="A29" s="1"/>
      <c r="B29" s="21" t="s">
        <v>30</v>
      </c>
      <c r="C29" s="9"/>
      <c r="D29" s="9"/>
      <c r="E29" s="9"/>
      <c r="F29" s="9"/>
      <c r="G29" s="9"/>
      <c r="H29" s="9"/>
      <c r="I29" s="9"/>
      <c r="J29" s="9">
        <v>16600.0</v>
      </c>
      <c r="K29" s="9"/>
      <c r="L29" s="9">
        <f t="shared" si="4"/>
        <v>16600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hidden="1" customHeight="1" outlineLevel="1">
      <c r="A30" s="1"/>
      <c r="B30" s="21" t="s">
        <v>31</v>
      </c>
      <c r="C30" s="9"/>
      <c r="D30" s="9">
        <v>622.0</v>
      </c>
      <c r="E30" s="9"/>
      <c r="F30" s="9"/>
      <c r="G30" s="9"/>
      <c r="H30" s="9"/>
      <c r="I30" s="9"/>
      <c r="J30" s="9">
        <v>871.0</v>
      </c>
      <c r="K30" s="9"/>
      <c r="L30" s="9">
        <f t="shared" si="4"/>
        <v>1493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hidden="1" customHeight="1" outlineLevel="1">
      <c r="A31" s="1"/>
      <c r="B31" s="21" t="s">
        <v>32</v>
      </c>
      <c r="C31" s="9"/>
      <c r="D31" s="9"/>
      <c r="E31" s="9"/>
      <c r="F31" s="9"/>
      <c r="G31" s="9"/>
      <c r="H31" s="9"/>
      <c r="I31" s="9"/>
      <c r="J31" s="9">
        <v>699.0</v>
      </c>
      <c r="K31" s="9"/>
      <c r="L31" s="9">
        <f t="shared" si="4"/>
        <v>699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hidden="1" customHeight="1" outlineLevel="1">
      <c r="A32" s="1"/>
      <c r="B32" s="21" t="s">
        <v>33</v>
      </c>
      <c r="C32" s="9"/>
      <c r="D32" s="9">
        <v>442.0</v>
      </c>
      <c r="E32" s="9"/>
      <c r="F32" s="9"/>
      <c r="G32" s="9"/>
      <c r="H32" s="9"/>
      <c r="I32" s="9"/>
      <c r="J32" s="9"/>
      <c r="K32" s="9"/>
      <c r="L32" s="9">
        <f t="shared" si="4"/>
        <v>442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 collapsed="1">
      <c r="A33" s="1"/>
      <c r="B33" s="21"/>
      <c r="C33" s="9"/>
      <c r="D33" s="9"/>
      <c r="E33" s="9"/>
      <c r="F33" s="9"/>
      <c r="G33" s="9"/>
      <c r="H33" s="9"/>
      <c r="I33" s="9"/>
      <c r="J33" s="9"/>
      <c r="K33" s="9"/>
      <c r="L33" s="9">
        <f t="shared" si="4"/>
        <v>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1" t="s">
        <v>34</v>
      </c>
      <c r="C34" s="9"/>
      <c r="D34" s="9"/>
      <c r="E34" s="9">
        <v>2500.0</v>
      </c>
      <c r="F34" s="9">
        <v>2500.0</v>
      </c>
      <c r="G34" s="9">
        <v>2000.0</v>
      </c>
      <c r="H34" s="9">
        <v>2500.0</v>
      </c>
      <c r="I34" s="9">
        <v>2500.0</v>
      </c>
      <c r="J34" s="9"/>
      <c r="K34" s="9">
        <v>1500.0</v>
      </c>
      <c r="L34" s="9">
        <f t="shared" si="4"/>
        <v>13500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1"/>
      <c r="C35" s="9"/>
      <c r="D35" s="9"/>
      <c r="E35" s="9"/>
      <c r="F35" s="9"/>
      <c r="G35" s="9"/>
      <c r="H35" s="9"/>
      <c r="I35" s="9"/>
      <c r="J35" s="9"/>
      <c r="K35" s="9"/>
      <c r="L35" s="9">
        <f t="shared" si="4"/>
        <v>0</v>
      </c>
      <c r="M35" s="1"/>
      <c r="N35" s="1"/>
      <c r="O35" s="1">
        <v>0.05</v>
      </c>
      <c r="P35" s="1" t="s">
        <v>35</v>
      </c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7" t="s">
        <v>9</v>
      </c>
      <c r="C36" s="28">
        <f t="shared" ref="C36:L36" si="8">C14+C21+C22+C34</f>
        <v>10130.48</v>
      </c>
      <c r="D36" s="28">
        <f t="shared" si="8"/>
        <v>6706.37</v>
      </c>
      <c r="E36" s="28">
        <f t="shared" si="8"/>
        <v>5986.37</v>
      </c>
      <c r="F36" s="28">
        <f t="shared" si="8"/>
        <v>5986.37</v>
      </c>
      <c r="G36" s="28">
        <f t="shared" si="8"/>
        <v>6008.37</v>
      </c>
      <c r="H36" s="28">
        <f t="shared" si="8"/>
        <v>5986.37</v>
      </c>
      <c r="I36" s="28">
        <f t="shared" si="8"/>
        <v>5986.37</v>
      </c>
      <c r="J36" s="28">
        <f t="shared" si="8"/>
        <v>33119.37</v>
      </c>
      <c r="K36" s="28">
        <f t="shared" si="8"/>
        <v>5838.37</v>
      </c>
      <c r="L36" s="28">
        <f t="shared" si="8"/>
        <v>85748.44</v>
      </c>
      <c r="M36" s="1"/>
      <c r="N36" s="1">
        <v>95.0</v>
      </c>
      <c r="O36" s="1">
        <v>99.75</v>
      </c>
      <c r="P36" s="1">
        <f t="shared" ref="P36:P38" si="9">O36-N36</f>
        <v>4.75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1"/>
      <c r="N37" s="1">
        <v>80.0</v>
      </c>
      <c r="O37" s="1">
        <v>84.0</v>
      </c>
      <c r="P37" s="1">
        <f t="shared" si="9"/>
        <v>4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30" t="s">
        <v>36</v>
      </c>
      <c r="C38" s="26">
        <f t="shared" ref="C38:K38" si="10">C10-C36</f>
        <v>-3980.48</v>
      </c>
      <c r="D38" s="26">
        <f t="shared" si="10"/>
        <v>-406.37</v>
      </c>
      <c r="E38" s="26">
        <f t="shared" si="10"/>
        <v>313.63</v>
      </c>
      <c r="F38" s="26">
        <f t="shared" si="10"/>
        <v>313.63</v>
      </c>
      <c r="G38" s="26">
        <f t="shared" si="10"/>
        <v>291.63</v>
      </c>
      <c r="H38" s="26">
        <f t="shared" si="10"/>
        <v>313.63</v>
      </c>
      <c r="I38" s="26">
        <f t="shared" si="10"/>
        <v>313.63</v>
      </c>
      <c r="J38" s="26">
        <f t="shared" si="10"/>
        <v>-3319.37</v>
      </c>
      <c r="K38" s="26">
        <f t="shared" si="10"/>
        <v>461.63</v>
      </c>
      <c r="L38" s="26">
        <f>SUM(C38:K38)</f>
        <v>-5698.44</v>
      </c>
      <c r="M38" s="1"/>
      <c r="N38" s="1">
        <v>75.0</v>
      </c>
      <c r="O38" s="1">
        <v>78.75</v>
      </c>
      <c r="P38" s="1">
        <f t="shared" si="9"/>
        <v>3.75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31" t="s">
        <v>37</v>
      </c>
      <c r="C40" s="32">
        <v>6213.4</v>
      </c>
      <c r="D40" s="33">
        <f t="shared" ref="D40:K40" si="11">C41</f>
        <v>2232.92</v>
      </c>
      <c r="E40" s="33">
        <f t="shared" si="11"/>
        <v>1826.55</v>
      </c>
      <c r="F40" s="33">
        <f t="shared" si="11"/>
        <v>2140.18</v>
      </c>
      <c r="G40" s="33">
        <f t="shared" si="11"/>
        <v>2453.81</v>
      </c>
      <c r="H40" s="33">
        <f t="shared" si="11"/>
        <v>2745.44</v>
      </c>
      <c r="I40" s="33">
        <f t="shared" si="11"/>
        <v>3059.07</v>
      </c>
      <c r="J40" s="33">
        <f t="shared" si="11"/>
        <v>3372.7</v>
      </c>
      <c r="K40" s="33">
        <f t="shared" si="11"/>
        <v>53.33</v>
      </c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30" t="s">
        <v>38</v>
      </c>
      <c r="C41" s="20">
        <f t="shared" ref="C41:K41" si="12">C40+C38</f>
        <v>2232.92</v>
      </c>
      <c r="D41" s="20">
        <f t="shared" si="12"/>
        <v>1826.55</v>
      </c>
      <c r="E41" s="20">
        <f t="shared" si="12"/>
        <v>2140.18</v>
      </c>
      <c r="F41" s="20">
        <f t="shared" si="12"/>
        <v>2453.81</v>
      </c>
      <c r="G41" s="20">
        <f t="shared" si="12"/>
        <v>2745.44</v>
      </c>
      <c r="H41" s="20">
        <f t="shared" si="12"/>
        <v>3059.07</v>
      </c>
      <c r="I41" s="20">
        <f t="shared" si="12"/>
        <v>3372.7</v>
      </c>
      <c r="J41" s="20">
        <f t="shared" si="12"/>
        <v>53.33</v>
      </c>
      <c r="K41" s="20">
        <f t="shared" si="12"/>
        <v>514.96</v>
      </c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30" t="s">
        <v>39</v>
      </c>
      <c r="C42" s="32">
        <v>435.4899999999998</v>
      </c>
      <c r="D42" s="32">
        <f t="shared" ref="D42:K42" si="13">C43</f>
        <v>435.49</v>
      </c>
      <c r="E42" s="32">
        <f t="shared" si="13"/>
        <v>435.49</v>
      </c>
      <c r="F42" s="32">
        <f t="shared" si="13"/>
        <v>2935.49</v>
      </c>
      <c r="G42" s="32">
        <f t="shared" si="13"/>
        <v>5435.49</v>
      </c>
      <c r="H42" s="32">
        <f t="shared" si="13"/>
        <v>7435.49</v>
      </c>
      <c r="I42" s="32">
        <f t="shared" si="13"/>
        <v>9935.49</v>
      </c>
      <c r="J42" s="32">
        <f t="shared" si="13"/>
        <v>12435.49</v>
      </c>
      <c r="K42" s="32">
        <f t="shared" si="13"/>
        <v>435.49</v>
      </c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0" t="s">
        <v>40</v>
      </c>
      <c r="C43" s="32">
        <f t="shared" ref="C43:K43" si="14">C42+C34-C8</f>
        <v>435.49</v>
      </c>
      <c r="D43" s="32">
        <f t="shared" si="14"/>
        <v>435.49</v>
      </c>
      <c r="E43" s="32">
        <f t="shared" si="14"/>
        <v>2935.49</v>
      </c>
      <c r="F43" s="32">
        <f t="shared" si="14"/>
        <v>5435.49</v>
      </c>
      <c r="G43" s="32">
        <f t="shared" si="14"/>
        <v>7435.49</v>
      </c>
      <c r="H43" s="32">
        <f t="shared" si="14"/>
        <v>9935.49</v>
      </c>
      <c r="I43" s="32">
        <f t="shared" si="14"/>
        <v>12435.49</v>
      </c>
      <c r="J43" s="32">
        <f t="shared" si="14"/>
        <v>435.49</v>
      </c>
      <c r="K43" s="32">
        <f t="shared" si="14"/>
        <v>1935.49</v>
      </c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30" t="s">
        <v>41</v>
      </c>
      <c r="C44" s="32">
        <f t="shared" ref="C44:K44" si="15">C41+C43</f>
        <v>2668.41</v>
      </c>
      <c r="D44" s="32">
        <f t="shared" si="15"/>
        <v>2262.04</v>
      </c>
      <c r="E44" s="32">
        <f t="shared" si="15"/>
        <v>5075.67</v>
      </c>
      <c r="F44" s="32">
        <f t="shared" si="15"/>
        <v>7889.3</v>
      </c>
      <c r="G44" s="32">
        <f t="shared" si="15"/>
        <v>10180.93</v>
      </c>
      <c r="H44" s="32">
        <f t="shared" si="15"/>
        <v>12994.56</v>
      </c>
      <c r="I44" s="32">
        <f t="shared" si="15"/>
        <v>15808.19</v>
      </c>
      <c r="J44" s="32">
        <f t="shared" si="15"/>
        <v>488.82</v>
      </c>
      <c r="K44" s="32">
        <f t="shared" si="15"/>
        <v>2450.45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34"/>
      <c r="D45" s="34"/>
      <c r="E45" s="34"/>
      <c r="F45" s="34"/>
      <c r="G45" s="34"/>
      <c r="H45" s="34"/>
      <c r="I45" s="34"/>
      <c r="J45" s="34"/>
      <c r="K45" s="3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30"/>
      <c r="C46" s="32"/>
      <c r="D46" s="32"/>
      <c r="E46" s="32"/>
      <c r="F46" s="32"/>
      <c r="G46" s="32"/>
      <c r="H46" s="32"/>
      <c r="I46" s="32"/>
      <c r="J46" s="32"/>
      <c r="K46" s="3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30"/>
      <c r="C47" s="32"/>
      <c r="D47" s="32"/>
      <c r="E47" s="32"/>
      <c r="F47" s="32"/>
      <c r="G47" s="32"/>
      <c r="H47" s="32"/>
      <c r="I47" s="32"/>
      <c r="J47" s="32"/>
      <c r="K47" s="3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30"/>
      <c r="C48" s="32"/>
      <c r="D48" s="32"/>
      <c r="E48" s="32"/>
      <c r="F48" s="32"/>
      <c r="G48" s="32"/>
      <c r="H48" s="32"/>
      <c r="I48" s="32"/>
      <c r="J48" s="32"/>
      <c r="K48" s="32"/>
      <c r="L48" s="1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30"/>
      <c r="C49" s="32"/>
      <c r="D49" s="32"/>
      <c r="E49" s="32"/>
      <c r="F49" s="32"/>
      <c r="G49" s="32"/>
      <c r="H49" s="32"/>
      <c r="I49" s="32"/>
      <c r="J49" s="32"/>
      <c r="K49" s="32"/>
      <c r="L49" s="1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34"/>
      <c r="D50" s="1"/>
      <c r="E50" s="1"/>
      <c r="F50" s="1"/>
      <c r="G50" s="1"/>
      <c r="H50" s="1"/>
      <c r="I50" s="11"/>
      <c r="J50" s="11"/>
      <c r="K50" s="1"/>
      <c r="L50" s="1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35" t="s">
        <v>42</v>
      </c>
      <c r="D53" s="35" t="s">
        <v>43</v>
      </c>
      <c r="E53" s="35" t="s">
        <v>44</v>
      </c>
      <c r="F53" s="35" t="s">
        <v>45</v>
      </c>
      <c r="G53" s="35" t="s">
        <v>46</v>
      </c>
      <c r="H53" s="35" t="s">
        <v>47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36">
        <v>6000.0</v>
      </c>
      <c r="D55" s="36">
        <v>6127.0</v>
      </c>
      <c r="E55" s="36">
        <v>6300.0</v>
      </c>
      <c r="F55" s="36">
        <v>5851.58</v>
      </c>
      <c r="G55" s="36">
        <v>8236.81</v>
      </c>
      <c r="H55" s="36">
        <v>5766.29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35" t="s">
        <v>48</v>
      </c>
      <c r="D56" s="36">
        <v>2007.0</v>
      </c>
      <c r="E56" s="35" t="s">
        <v>48</v>
      </c>
      <c r="F56" s="1"/>
      <c r="G56" s="35" t="s">
        <v>48</v>
      </c>
      <c r="H56" s="36">
        <v>-150.0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36">
        <v>50.0</v>
      </c>
      <c r="D57" s="36">
        <v>26.26</v>
      </c>
      <c r="E57" s="36">
        <v>50.0</v>
      </c>
      <c r="F57" s="1"/>
      <c r="G57" s="36">
        <v>0.0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36">
        <v>106.21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36">
        <v>6050.0</v>
      </c>
      <c r="D59" s="36">
        <v>8266.47</v>
      </c>
      <c r="E59" s="36">
        <v>6350.0</v>
      </c>
      <c r="F59" s="36">
        <v>5851.58</v>
      </c>
      <c r="G59" s="36">
        <v>8236.81</v>
      </c>
      <c r="H59" s="36">
        <v>5616.29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36">
        <v>1500.0</v>
      </c>
      <c r="D61" s="36">
        <v>1734.69</v>
      </c>
      <c r="E61" s="36">
        <v>1800.0</v>
      </c>
      <c r="F61" s="36">
        <v>1230.72</v>
      </c>
      <c r="G61" s="36">
        <v>1500.0</v>
      </c>
      <c r="H61" s="36">
        <v>1540.18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36">
        <v>150.0</v>
      </c>
      <c r="D62" s="36">
        <v>281.77</v>
      </c>
      <c r="E62" s="36">
        <v>150.0</v>
      </c>
      <c r="F62" s="36">
        <v>141.27</v>
      </c>
      <c r="G62" s="36">
        <v>150.0</v>
      </c>
      <c r="H62" s="35">
        <v>144.99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36">
        <v>666.37</v>
      </c>
      <c r="D63" s="36">
        <v>729.88</v>
      </c>
      <c r="E63" s="36">
        <v>700.0</v>
      </c>
      <c r="F63" s="36">
        <v>618.0</v>
      </c>
      <c r="G63" s="36">
        <v>700.0</v>
      </c>
      <c r="H63" s="36">
        <v>478.24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36">
        <v>20.0</v>
      </c>
      <c r="D64" s="36">
        <v>0.0</v>
      </c>
      <c r="E64" s="36">
        <v>0.0</v>
      </c>
      <c r="F64" s="36">
        <v>0.0</v>
      </c>
      <c r="G64" s="36">
        <v>0.0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35" t="s">
        <v>48</v>
      </c>
      <c r="D66" s="36">
        <v>0.0</v>
      </c>
      <c r="E66" s="35" t="s">
        <v>48</v>
      </c>
      <c r="F66" s="1"/>
      <c r="G66" s="35" t="s">
        <v>48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36">
        <v>10.0</v>
      </c>
      <c r="D67" s="36">
        <v>0.0</v>
      </c>
      <c r="E67" s="36">
        <v>10.0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36">
        <v>120.0</v>
      </c>
      <c r="D68" s="36">
        <v>118.2</v>
      </c>
      <c r="E68" s="36">
        <v>120.0</v>
      </c>
      <c r="F68" s="36">
        <v>120.16</v>
      </c>
      <c r="G68" s="36">
        <v>120.0</v>
      </c>
      <c r="H68" s="36">
        <v>89.01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36">
        <v>20.0</v>
      </c>
      <c r="D69" s="36">
        <v>0.0</v>
      </c>
      <c r="E69" s="36">
        <v>20.0</v>
      </c>
      <c r="F69" s="36">
        <v>26.31</v>
      </c>
      <c r="G69" s="36">
        <v>20.0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36">
        <v>1000.0</v>
      </c>
      <c r="D70" s="36">
        <v>0.0</v>
      </c>
      <c r="E70" s="36">
        <v>1000.0</v>
      </c>
      <c r="F70" s="36">
        <v>1362.75</v>
      </c>
      <c r="G70" s="36">
        <v>1000.0</v>
      </c>
      <c r="H70" s="36">
        <v>1536.9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36">
        <v>6000.0</v>
      </c>
      <c r="D71" s="36">
        <v>0.0</v>
      </c>
      <c r="E71" s="35" t="s">
        <v>48</v>
      </c>
      <c r="F71" s="1"/>
      <c r="G71" s="35" t="s">
        <v>48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36">
        <v>-3436.37</v>
      </c>
      <c r="D72" s="36">
        <v>-3354.68</v>
      </c>
      <c r="E72" s="36">
        <v>2550.0</v>
      </c>
      <c r="F72" s="36">
        <v>2352.37</v>
      </c>
      <c r="G72" s="36">
        <v>4746.81</v>
      </c>
      <c r="H72" s="36">
        <v>1826.97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35" t="s">
        <v>48</v>
      </c>
      <c r="D73" s="1"/>
      <c r="E73" s="35" t="s">
        <v>48</v>
      </c>
      <c r="F73" s="1"/>
      <c r="G73" s="35" t="s">
        <v>48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36">
        <v>0.0</v>
      </c>
      <c r="D74" s="1"/>
      <c r="E74" s="36">
        <v>0.0</v>
      </c>
      <c r="F74" s="1"/>
      <c r="G74" s="36">
        <v>0.0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36">
        <v>6050.0</v>
      </c>
      <c r="D75" s="36">
        <v>-490.14</v>
      </c>
      <c r="E75" s="36">
        <v>6350.0</v>
      </c>
      <c r="F75" s="36">
        <v>5851.58</v>
      </c>
      <c r="G75" s="36">
        <v>8236.81</v>
      </c>
      <c r="H75" s="36">
        <v>5616.29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conditionalFormatting sqref="C38:L43">
    <cfRule type="expression" dxfId="0" priority="1">
      <formula>"negatief"</formula>
    </cfRule>
  </conditionalFormatting>
  <conditionalFormatting sqref="B47:B49 A20:N45 B51">
    <cfRule type="cellIs" dxfId="0" priority="2" operator="lessThan">
      <formula>0</formula>
    </cfRule>
  </conditionalFormatting>
  <conditionalFormatting sqref="B46 A15:N16 A11:M14 A17:M19 A1:N10">
    <cfRule type="cellIs" dxfId="0" priority="3" operator="lessThan">
      <formula>0</formula>
    </cfRule>
  </conditionalFormatting>
  <conditionalFormatting sqref="F50:G50">
    <cfRule type="cellIs" dxfId="0" priority="4" operator="lessThan">
      <formula>0</formula>
    </cfRule>
  </conditionalFormatting>
  <printOptions/>
  <pageMargins bottom="0.7480314960629921" footer="0.0" header="0.0" left="0.7086614173228347" right="0.7086614173228347" top="0.7480314960629921"/>
  <pageSetup paperSize="9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 outlineLevelRow="1"/>
  <cols>
    <col customWidth="1" min="1" max="1" width="9.14"/>
    <col customWidth="1" min="2" max="2" width="39.86"/>
    <col customWidth="1" min="3" max="3" width="12.14"/>
    <col customWidth="1" min="4" max="7" width="11.14"/>
    <col customWidth="1" min="8" max="11" width="12.14"/>
    <col customWidth="1" min="12" max="12" width="12.43"/>
    <col customWidth="1" min="13" max="13" width="9.14"/>
    <col customWidth="1" hidden="1" min="14" max="14" width="11.86"/>
    <col customWidth="1" hidden="1" min="15" max="16" width="9.14"/>
    <col customWidth="1" min="17" max="26" width="9.14"/>
  </cols>
  <sheetData>
    <row r="1" ht="14.25" customHeight="1">
      <c r="A1" s="1"/>
      <c r="B1" s="1"/>
      <c r="C1" s="37"/>
      <c r="D1" s="37"/>
      <c r="E1" s="38"/>
      <c r="F1" s="37"/>
      <c r="G1" s="37"/>
      <c r="H1" s="1"/>
      <c r="I1" s="3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6"/>
      <c r="C2" s="39">
        <v>2017.0</v>
      </c>
      <c r="D2" s="39">
        <v>2018.0</v>
      </c>
      <c r="E2" s="39">
        <v>2019.0</v>
      </c>
      <c r="F2" s="39">
        <v>2020.0</v>
      </c>
      <c r="G2" s="39">
        <v>2021.0</v>
      </c>
      <c r="H2" s="39">
        <v>2022.0</v>
      </c>
      <c r="I2" s="39">
        <v>2023.0</v>
      </c>
      <c r="J2" s="3">
        <v>2024.0</v>
      </c>
      <c r="K2" s="3">
        <v>2025.0</v>
      </c>
      <c r="L2" s="3" t="s">
        <v>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4" t="s">
        <v>1</v>
      </c>
      <c r="C3" s="40"/>
      <c r="D3" s="40"/>
      <c r="E3" s="40"/>
      <c r="F3" s="40"/>
      <c r="G3" s="40"/>
      <c r="H3" s="5"/>
      <c r="I3" s="40"/>
      <c r="J3" s="5"/>
      <c r="K3" s="5"/>
      <c r="L3" s="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6"/>
      <c r="C4" s="41"/>
      <c r="D4" s="41"/>
      <c r="E4" s="41"/>
      <c r="F4" s="41"/>
      <c r="G4" s="41"/>
      <c r="H4" s="41"/>
      <c r="I4" s="41"/>
      <c r="J4" s="7"/>
      <c r="K4" s="7"/>
      <c r="L4" s="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8" t="s">
        <v>2</v>
      </c>
      <c r="C5" s="42">
        <v>6127.0</v>
      </c>
      <c r="D5" s="43">
        <v>5851.58</v>
      </c>
      <c r="E5" s="43">
        <v>7965.04</v>
      </c>
      <c r="F5" s="43">
        <v>7516.56</v>
      </c>
      <c r="G5" s="43">
        <v>6701.52</v>
      </c>
      <c r="H5" s="43">
        <v>7788.27</v>
      </c>
      <c r="I5" s="44">
        <v>7889.12</v>
      </c>
      <c r="J5" s="45">
        <v>7245.0</v>
      </c>
      <c r="K5" s="45">
        <v>7245.0</v>
      </c>
      <c r="L5" s="9">
        <f>SUM(C5:K5)</f>
        <v>64329.09</v>
      </c>
      <c r="M5" s="1"/>
      <c r="N5" s="10" t="s">
        <v>3</v>
      </c>
      <c r="O5" s="10">
        <v>11500.0</v>
      </c>
      <c r="P5" s="11">
        <f>O5/6.5</f>
        <v>1769.230769</v>
      </c>
      <c r="Q5" s="12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8" t="s">
        <v>3</v>
      </c>
      <c r="C6" s="43">
        <v>2007.0</v>
      </c>
      <c r="D6" s="46"/>
      <c r="E6" s="46"/>
      <c r="F6" s="46"/>
      <c r="G6" s="46"/>
      <c r="H6" s="46"/>
      <c r="I6" s="46"/>
      <c r="J6" s="9"/>
      <c r="K6" s="9"/>
      <c r="L6" s="9"/>
      <c r="M6" s="1"/>
      <c r="N6" s="1" t="s">
        <v>4</v>
      </c>
      <c r="O6" s="1">
        <f>19/100*O5</f>
        <v>2185</v>
      </c>
      <c r="P6" s="11"/>
      <c r="Q6" s="11"/>
      <c r="R6" s="1"/>
      <c r="S6" s="11"/>
      <c r="T6" s="35" t="s">
        <v>49</v>
      </c>
      <c r="U6" s="1"/>
      <c r="V6" s="1"/>
      <c r="W6" s="1"/>
      <c r="X6" s="1"/>
      <c r="Y6" s="1"/>
      <c r="Z6" s="1"/>
    </row>
    <row r="7" ht="14.25" customHeight="1">
      <c r="A7" s="1"/>
      <c r="B7" s="47" t="s">
        <v>50</v>
      </c>
      <c r="C7" s="48">
        <v>26.26</v>
      </c>
      <c r="D7" s="43">
        <v>0.46</v>
      </c>
      <c r="E7" s="46"/>
      <c r="F7" s="46"/>
      <c r="G7" s="46"/>
      <c r="H7" s="46"/>
      <c r="I7" s="43">
        <v>63.58</v>
      </c>
      <c r="J7" s="9"/>
      <c r="K7" s="9"/>
      <c r="L7" s="9"/>
      <c r="M7" s="1"/>
      <c r="N7" s="1" t="s">
        <v>6</v>
      </c>
      <c r="O7">
        <f>16/100*O5</f>
        <v>1840</v>
      </c>
      <c r="P7" s="11"/>
      <c r="Q7" s="11"/>
      <c r="R7" s="1"/>
      <c r="S7" s="11"/>
      <c r="T7" s="35" t="s">
        <v>51</v>
      </c>
      <c r="U7" s="36">
        <v>8898.3</v>
      </c>
      <c r="V7" s="1"/>
      <c r="W7" s="1"/>
      <c r="X7" s="1"/>
      <c r="Y7" s="1"/>
      <c r="Z7" s="1"/>
    </row>
    <row r="8" ht="14.25" customHeight="1">
      <c r="A8" s="1"/>
      <c r="B8" s="8" t="s">
        <v>7</v>
      </c>
      <c r="C8" s="46"/>
      <c r="D8" s="46"/>
      <c r="E8" s="46"/>
      <c r="F8" s="46"/>
      <c r="G8" s="46"/>
      <c r="H8" s="46"/>
      <c r="I8" s="46"/>
      <c r="J8" s="9"/>
      <c r="K8" s="9"/>
      <c r="L8" s="9"/>
      <c r="M8" s="1"/>
      <c r="N8" s="1" t="s">
        <v>8</v>
      </c>
      <c r="O8" s="1">
        <f>15/100*O5</f>
        <v>1725</v>
      </c>
      <c r="P8" s="11"/>
      <c r="Q8" s="11"/>
      <c r="R8" s="1"/>
      <c r="S8" s="11"/>
      <c r="T8" s="35" t="s">
        <v>52</v>
      </c>
      <c r="U8" s="36">
        <v>7962.33</v>
      </c>
      <c r="V8" s="1"/>
      <c r="W8" s="1"/>
      <c r="X8" s="1"/>
      <c r="Y8" s="1"/>
      <c r="Z8" s="1"/>
    </row>
    <row r="9" ht="14.25" customHeight="1">
      <c r="A9" s="1"/>
      <c r="B9" s="49" t="s">
        <v>53</v>
      </c>
      <c r="C9" s="43">
        <v>106.21</v>
      </c>
      <c r="D9" s="46"/>
      <c r="E9" s="46"/>
      <c r="F9" s="46"/>
      <c r="G9" s="46"/>
      <c r="H9" s="46"/>
      <c r="I9" s="46"/>
      <c r="J9" s="9"/>
      <c r="K9" s="9"/>
      <c r="L9" s="9"/>
      <c r="M9" s="1"/>
      <c r="N9" s="1"/>
      <c r="O9" s="1"/>
      <c r="P9" s="11"/>
      <c r="Q9" s="1"/>
      <c r="R9" s="1"/>
      <c r="S9" s="1"/>
      <c r="T9" s="35" t="s">
        <v>54</v>
      </c>
      <c r="U9" s="35" t="s">
        <v>48</v>
      </c>
      <c r="V9" s="1"/>
      <c r="W9" s="1"/>
      <c r="X9" s="1"/>
      <c r="Y9" s="1"/>
      <c r="Z9" s="1"/>
    </row>
    <row r="10" ht="14.25" customHeight="1">
      <c r="A10" s="1"/>
      <c r="B10" s="14" t="s">
        <v>9</v>
      </c>
      <c r="C10" s="50">
        <f t="shared" ref="C10:K10" si="1">SUM(C5:C9)</f>
        <v>8266.47</v>
      </c>
      <c r="D10" s="50">
        <f t="shared" si="1"/>
        <v>5852.04</v>
      </c>
      <c r="E10" s="50">
        <f t="shared" si="1"/>
        <v>7965.04</v>
      </c>
      <c r="F10" s="50">
        <f t="shared" si="1"/>
        <v>7516.56</v>
      </c>
      <c r="G10" s="50">
        <f t="shared" si="1"/>
        <v>6701.52</v>
      </c>
      <c r="H10" s="50">
        <f t="shared" si="1"/>
        <v>7788.27</v>
      </c>
      <c r="I10" s="50">
        <f t="shared" si="1"/>
        <v>7952.7</v>
      </c>
      <c r="J10" s="15">
        <f t="shared" si="1"/>
        <v>7245</v>
      </c>
      <c r="K10" s="15">
        <f t="shared" si="1"/>
        <v>7245</v>
      </c>
      <c r="L10" s="15">
        <f>SUM(C10:K10)</f>
        <v>66532.6</v>
      </c>
      <c r="M10" s="1"/>
      <c r="N10" s="1"/>
      <c r="O10" s="1" t="s">
        <v>10</v>
      </c>
      <c r="P10" s="1"/>
      <c r="Q10" s="1"/>
      <c r="R10" s="1"/>
      <c r="S10" s="1"/>
      <c r="T10" s="35" t="s">
        <v>55</v>
      </c>
      <c r="U10" s="36">
        <v>543.39</v>
      </c>
      <c r="V10" s="1"/>
      <c r="W10" s="1"/>
      <c r="X10" s="1"/>
      <c r="Y10" s="1"/>
      <c r="Z10" s="1"/>
    </row>
    <row r="11" ht="14.25" hidden="1" customHeight="1">
      <c r="A11" s="1"/>
      <c r="B11" s="51" t="s">
        <v>56</v>
      </c>
      <c r="C11" s="52">
        <v>8240.21</v>
      </c>
      <c r="D11" s="53">
        <f t="shared" ref="D11:K11" si="2">D10-D7</f>
        <v>5851.58</v>
      </c>
      <c r="E11" s="53">
        <f t="shared" si="2"/>
        <v>7965.04</v>
      </c>
      <c r="F11" s="53">
        <f t="shared" si="2"/>
        <v>7516.56</v>
      </c>
      <c r="G11" s="53">
        <f t="shared" si="2"/>
        <v>6701.52</v>
      </c>
      <c r="H11" s="53">
        <f t="shared" si="2"/>
        <v>7788.27</v>
      </c>
      <c r="I11" s="53">
        <f t="shared" si="2"/>
        <v>7889.12</v>
      </c>
      <c r="J11" s="16">
        <f t="shared" si="2"/>
        <v>7245</v>
      </c>
      <c r="K11" s="16">
        <f t="shared" si="2"/>
        <v>7245</v>
      </c>
      <c r="L11" s="2"/>
      <c r="M11" s="1"/>
      <c r="N11" s="11">
        <f>P5</f>
        <v>1769.230769</v>
      </c>
      <c r="O11" s="1" t="s">
        <v>11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17" t="s">
        <v>12</v>
      </c>
      <c r="C12" s="54"/>
      <c r="D12" s="40"/>
      <c r="E12" s="40"/>
      <c r="F12" s="40"/>
      <c r="G12" s="40"/>
      <c r="H12" s="40"/>
      <c r="I12" s="40"/>
      <c r="J12" s="5"/>
      <c r="K12" s="5"/>
      <c r="L12" s="18"/>
      <c r="M12" s="1"/>
      <c r="N12" s="11">
        <f>19/100*N11</f>
        <v>336.1538462</v>
      </c>
      <c r="O12" s="11">
        <f t="shared" ref="O12:O14" si="3">N12/12</f>
        <v>28.01282051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19"/>
      <c r="C13" s="41"/>
      <c r="D13" s="41"/>
      <c r="E13" s="41"/>
      <c r="F13" s="41"/>
      <c r="G13" s="41"/>
      <c r="H13" s="41"/>
      <c r="I13" s="41"/>
      <c r="J13" s="7"/>
      <c r="K13" s="7"/>
      <c r="L13" s="13"/>
      <c r="M13" s="1"/>
      <c r="N13" s="11">
        <f>16/100*N11</f>
        <v>283.0769231</v>
      </c>
      <c r="O13" s="11">
        <f t="shared" si="3"/>
        <v>23.58974359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14" t="s">
        <v>13</v>
      </c>
      <c r="C14" s="55">
        <f t="shared" ref="C14:K14" si="4">SUM(C15:C21)</f>
        <v>2864.54</v>
      </c>
      <c r="D14" s="55">
        <f t="shared" si="4"/>
        <v>2136.46</v>
      </c>
      <c r="E14" s="55">
        <f t="shared" si="4"/>
        <v>2510.44</v>
      </c>
      <c r="F14" s="55">
        <f t="shared" si="4"/>
        <v>2603.88</v>
      </c>
      <c r="G14" s="55">
        <f t="shared" si="4"/>
        <v>3277.04</v>
      </c>
      <c r="H14" s="55">
        <f t="shared" si="4"/>
        <v>3377.46</v>
      </c>
      <c r="I14" s="55">
        <f t="shared" si="4"/>
        <v>3026.76</v>
      </c>
      <c r="J14" s="20">
        <f t="shared" si="4"/>
        <v>3710</v>
      </c>
      <c r="K14" s="20">
        <f t="shared" si="4"/>
        <v>3760</v>
      </c>
      <c r="L14" s="20">
        <f t="shared" ref="L14:L16" si="5">SUM(C14:K14)</f>
        <v>27266.58</v>
      </c>
      <c r="M14" s="1"/>
      <c r="N14" s="11">
        <f>15/100*N11</f>
        <v>265.3846154</v>
      </c>
      <c r="O14" s="11">
        <f t="shared" si="3"/>
        <v>22.11538462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 outlineLevel="1">
      <c r="A15" s="1"/>
      <c r="B15" s="21" t="s">
        <v>14</v>
      </c>
      <c r="C15" s="56">
        <v>1734.69</v>
      </c>
      <c r="D15" s="56">
        <v>1230.72</v>
      </c>
      <c r="E15" s="56">
        <v>1540.18</v>
      </c>
      <c r="F15" s="56">
        <v>1608.66</v>
      </c>
      <c r="G15" s="56">
        <v>2253.49</v>
      </c>
      <c r="H15" s="56">
        <v>2382.8</v>
      </c>
      <c r="I15" s="56">
        <v>1980.23</v>
      </c>
      <c r="J15" s="57">
        <v>2500.0</v>
      </c>
      <c r="K15" s="57">
        <v>2500.0</v>
      </c>
      <c r="L15" s="9">
        <f t="shared" si="5"/>
        <v>17730.77</v>
      </c>
      <c r="M15" s="1"/>
      <c r="N15" s="1"/>
      <c r="O15" s="1"/>
      <c r="P15" s="1"/>
      <c r="Q15" s="1"/>
      <c r="R15" s="1"/>
      <c r="S15" s="1"/>
      <c r="T15" s="1"/>
      <c r="U15" s="36">
        <v>17404.02</v>
      </c>
      <c r="V15" s="1"/>
      <c r="W15" s="1"/>
      <c r="X15" s="1"/>
      <c r="Y15" s="1"/>
      <c r="Z15" s="1"/>
    </row>
    <row r="16" ht="14.25" customHeight="1" outlineLevel="1">
      <c r="A16" s="1"/>
      <c r="B16" s="13" t="s">
        <v>15</v>
      </c>
      <c r="C16" s="56">
        <v>281.77</v>
      </c>
      <c r="D16" s="56">
        <v>141.27</v>
      </c>
      <c r="E16" s="56">
        <v>144.99</v>
      </c>
      <c r="F16" s="56">
        <v>138.21</v>
      </c>
      <c r="G16" s="56">
        <v>139.91</v>
      </c>
      <c r="H16" s="56">
        <v>0.0</v>
      </c>
      <c r="I16" s="58"/>
      <c r="J16" s="22">
        <v>150.0</v>
      </c>
      <c r="K16" s="22">
        <v>150.0</v>
      </c>
      <c r="L16" s="9">
        <f t="shared" si="5"/>
        <v>1146.15</v>
      </c>
      <c r="M16" s="1"/>
      <c r="N16" s="1" t="s">
        <v>16</v>
      </c>
      <c r="O16" s="1" t="s">
        <v>17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 outlineLevel="1">
      <c r="A17" s="1"/>
      <c r="B17" s="21"/>
      <c r="C17" s="56"/>
      <c r="D17" s="56"/>
      <c r="E17" s="56"/>
      <c r="F17" s="56"/>
      <c r="G17" s="56"/>
      <c r="H17" s="58"/>
      <c r="I17" s="58"/>
      <c r="J17" s="22"/>
      <c r="K17" s="22"/>
      <c r="L17" s="9"/>
      <c r="M17" s="1"/>
      <c r="N17" s="1"/>
      <c r="O17" s="11"/>
      <c r="P17" s="1"/>
      <c r="Q17" s="1"/>
      <c r="R17" s="1"/>
      <c r="S17" s="1"/>
      <c r="T17" s="35"/>
      <c r="U17" s="1"/>
      <c r="V17" s="1"/>
      <c r="W17" s="1"/>
      <c r="X17" s="1"/>
      <c r="Y17" s="1"/>
      <c r="Z17" s="1"/>
    </row>
    <row r="18" ht="14.25" customHeight="1" outlineLevel="1">
      <c r="A18" s="1"/>
      <c r="B18" s="21" t="s">
        <v>18</v>
      </c>
      <c r="C18" s="56">
        <v>729.88</v>
      </c>
      <c r="D18" s="56">
        <v>618.0</v>
      </c>
      <c r="E18" s="56">
        <v>736.26</v>
      </c>
      <c r="F18" s="56">
        <v>735.29</v>
      </c>
      <c r="G18" s="56">
        <v>760.98</v>
      </c>
      <c r="H18" s="56">
        <v>783.9</v>
      </c>
      <c r="I18" s="56">
        <v>802.03</v>
      </c>
      <c r="J18" s="57">
        <v>890.0</v>
      </c>
      <c r="K18" s="57">
        <v>940.0</v>
      </c>
      <c r="L18" s="9">
        <f t="shared" ref="L18:L36" si="6">SUM(C18:K18)</f>
        <v>6996.34</v>
      </c>
      <c r="M18" s="1"/>
      <c r="N18" s="1">
        <v>95.0</v>
      </c>
      <c r="O18" s="11">
        <f t="shared" ref="O18:O20" si="7">O12+N18</f>
        <v>123.0128205</v>
      </c>
      <c r="P18" s="1"/>
      <c r="Q18" s="1"/>
      <c r="R18" s="1"/>
      <c r="S18" s="1"/>
      <c r="T18" s="35" t="s">
        <v>57</v>
      </c>
      <c r="U18" s="1"/>
      <c r="V18" s="1"/>
      <c r="W18" s="1"/>
      <c r="X18" s="1"/>
      <c r="Y18" s="1"/>
      <c r="Z18" s="1"/>
    </row>
    <row r="19" ht="14.25" customHeight="1" outlineLevel="1">
      <c r="A19" s="1"/>
      <c r="B19" s="21" t="s">
        <v>19</v>
      </c>
      <c r="C19" s="56">
        <v>0.0</v>
      </c>
      <c r="D19" s="56">
        <v>0.0</v>
      </c>
      <c r="E19" s="58"/>
      <c r="F19" s="58"/>
      <c r="G19" s="58"/>
      <c r="H19" s="58"/>
      <c r="I19" s="58"/>
      <c r="J19" s="22">
        <v>20.0</v>
      </c>
      <c r="K19" s="22">
        <v>20.0</v>
      </c>
      <c r="L19" s="9">
        <f t="shared" si="6"/>
        <v>40</v>
      </c>
      <c r="M19" s="1"/>
      <c r="N19" s="1">
        <v>80.0</v>
      </c>
      <c r="O19" s="11">
        <f t="shared" si="7"/>
        <v>103.5897436</v>
      </c>
      <c r="P19" s="1"/>
      <c r="Q19" s="1"/>
      <c r="R19" s="1"/>
      <c r="S19" s="1"/>
      <c r="T19" s="35" t="s">
        <v>49</v>
      </c>
      <c r="U19" s="1"/>
      <c r="V19" s="1"/>
      <c r="W19" s="1"/>
      <c r="X19" s="1"/>
      <c r="Y19" s="1"/>
      <c r="Z19" s="1"/>
    </row>
    <row r="20" ht="14.25" customHeight="1" outlineLevel="1">
      <c r="A20" s="1"/>
      <c r="B20" s="21" t="s">
        <v>20</v>
      </c>
      <c r="C20" s="56">
        <v>118.2</v>
      </c>
      <c r="D20" s="56">
        <v>120.16</v>
      </c>
      <c r="E20" s="56">
        <v>89.01</v>
      </c>
      <c r="F20" s="56">
        <v>121.72</v>
      </c>
      <c r="G20" s="56">
        <v>122.66</v>
      </c>
      <c r="H20" s="56">
        <v>175.98</v>
      </c>
      <c r="I20" s="56">
        <v>244.5</v>
      </c>
      <c r="J20" s="22">
        <v>130.0</v>
      </c>
      <c r="K20" s="22">
        <v>130.0</v>
      </c>
      <c r="L20" s="9">
        <f t="shared" si="6"/>
        <v>1252.23</v>
      </c>
      <c r="M20" s="1"/>
      <c r="N20" s="1">
        <v>75.0</v>
      </c>
      <c r="O20" s="11">
        <f t="shared" si="7"/>
        <v>97.11538462</v>
      </c>
      <c r="P20" s="1"/>
      <c r="Q20" s="1"/>
      <c r="R20" s="1"/>
      <c r="S20" s="1"/>
      <c r="T20" s="35" t="s">
        <v>51</v>
      </c>
      <c r="U20" s="36">
        <v>6278.12</v>
      </c>
      <c r="V20" s="1"/>
      <c r="W20" s="1"/>
      <c r="X20" s="1"/>
      <c r="Y20" s="1"/>
      <c r="Z20" s="1"/>
    </row>
    <row r="21" ht="14.25" customHeight="1" outlineLevel="1">
      <c r="A21" s="1"/>
      <c r="B21" s="21" t="s">
        <v>21</v>
      </c>
      <c r="C21" s="56">
        <v>0.0</v>
      </c>
      <c r="D21" s="56">
        <v>26.31</v>
      </c>
      <c r="E21" s="58"/>
      <c r="F21" s="58"/>
      <c r="G21" s="58"/>
      <c r="H21" s="56">
        <v>34.78</v>
      </c>
      <c r="I21" s="58"/>
      <c r="J21" s="22">
        <v>20.0</v>
      </c>
      <c r="K21" s="22">
        <v>20.0</v>
      </c>
      <c r="L21" s="9">
        <f t="shared" si="6"/>
        <v>101.09</v>
      </c>
      <c r="M21" s="1"/>
      <c r="N21" s="1"/>
      <c r="O21" s="1"/>
      <c r="P21" s="1"/>
      <c r="Q21" s="1"/>
      <c r="R21" s="1"/>
      <c r="S21" s="1"/>
      <c r="T21" s="35" t="s">
        <v>52</v>
      </c>
      <c r="U21" s="36">
        <v>7962.33</v>
      </c>
      <c r="V21" s="1"/>
      <c r="W21" s="1"/>
      <c r="X21" s="1"/>
      <c r="Y21" s="1"/>
      <c r="Z21" s="1"/>
    </row>
    <row r="22" ht="14.25" customHeight="1">
      <c r="A22" s="1"/>
      <c r="B22" s="23" t="s">
        <v>22</v>
      </c>
      <c r="C22" s="59">
        <v>0.0</v>
      </c>
      <c r="D22" s="59">
        <v>1362.75</v>
      </c>
      <c r="E22" s="59">
        <v>1536.9</v>
      </c>
      <c r="F22" s="59">
        <v>301.83</v>
      </c>
      <c r="G22" s="59">
        <v>804.3</v>
      </c>
      <c r="H22" s="59">
        <v>0.0</v>
      </c>
      <c r="I22" s="60"/>
      <c r="J22" s="24">
        <v>1000.0</v>
      </c>
      <c r="K22" s="24">
        <v>1000.0</v>
      </c>
      <c r="L22" s="20">
        <f t="shared" si="6"/>
        <v>6005.78</v>
      </c>
      <c r="M22" s="1"/>
      <c r="N22" s="1"/>
      <c r="O22" s="1"/>
      <c r="P22" s="1"/>
      <c r="Q22" s="1"/>
      <c r="R22" s="1"/>
      <c r="S22" s="1"/>
      <c r="T22" s="35" t="s">
        <v>54</v>
      </c>
      <c r="U22" s="35" t="s">
        <v>48</v>
      </c>
      <c r="V22" s="1"/>
      <c r="W22" s="1"/>
      <c r="X22" s="1"/>
      <c r="Y22" s="1"/>
      <c r="Z22" s="1"/>
    </row>
    <row r="23" ht="14.25" customHeight="1">
      <c r="A23" s="1"/>
      <c r="B23" s="25" t="s">
        <v>23</v>
      </c>
      <c r="C23" s="61">
        <v>8756.61</v>
      </c>
      <c r="D23" s="61">
        <v>0.0</v>
      </c>
      <c r="E23" s="62">
        <f t="shared" ref="E23:K23" si="8">SUM(E24:E33)</f>
        <v>0</v>
      </c>
      <c r="F23" s="62">
        <f t="shared" si="8"/>
        <v>0</v>
      </c>
      <c r="G23" s="62">
        <f t="shared" si="8"/>
        <v>0</v>
      </c>
      <c r="H23" s="62">
        <f t="shared" si="8"/>
        <v>0</v>
      </c>
      <c r="I23" s="62">
        <f t="shared" si="8"/>
        <v>0</v>
      </c>
      <c r="J23" s="26">
        <f t="shared" si="8"/>
        <v>0</v>
      </c>
      <c r="K23" s="26">
        <f t="shared" si="8"/>
        <v>29633</v>
      </c>
      <c r="L23" s="26">
        <f t="shared" si="6"/>
        <v>38389.61</v>
      </c>
      <c r="M23" s="1"/>
      <c r="N23" s="1"/>
      <c r="O23" s="1"/>
      <c r="P23" s="1"/>
      <c r="Q23" s="1"/>
      <c r="R23" s="1"/>
      <c r="S23" s="1"/>
      <c r="T23" s="35" t="s">
        <v>55</v>
      </c>
      <c r="U23" s="36">
        <v>-271.71</v>
      </c>
      <c r="V23" s="1"/>
      <c r="W23" s="1"/>
      <c r="X23" s="1"/>
      <c r="Y23" s="1"/>
      <c r="Z23" s="1"/>
    </row>
    <row r="24" ht="14.25" customHeight="1" outlineLevel="1">
      <c r="A24" s="1"/>
      <c r="B24" s="21" t="s">
        <v>24</v>
      </c>
      <c r="C24" s="46"/>
      <c r="D24" s="46"/>
      <c r="E24" s="46"/>
      <c r="F24" s="46"/>
      <c r="G24" s="46"/>
      <c r="H24" s="46"/>
      <c r="I24" s="46"/>
      <c r="J24" s="9"/>
      <c r="K24" s="9"/>
      <c r="L24" s="9">
        <f t="shared" si="6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 outlineLevel="1">
      <c r="A25" s="1"/>
      <c r="B25" s="21" t="s">
        <v>25</v>
      </c>
      <c r="C25" s="46"/>
      <c r="D25" s="46"/>
      <c r="E25" s="46"/>
      <c r="F25" s="46"/>
      <c r="G25" s="46"/>
      <c r="H25" s="46"/>
      <c r="I25" s="46"/>
      <c r="J25" s="9"/>
      <c r="K25" s="9">
        <v>1028.0</v>
      </c>
      <c r="L25" s="9">
        <f t="shared" si="6"/>
        <v>1028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 outlineLevel="1">
      <c r="A26" s="1"/>
      <c r="B26" s="21" t="s">
        <v>26</v>
      </c>
      <c r="C26" s="46"/>
      <c r="D26" s="46"/>
      <c r="E26" s="46"/>
      <c r="F26" s="46"/>
      <c r="G26" s="46"/>
      <c r="H26" s="46"/>
      <c r="I26" s="46"/>
      <c r="J26" s="9"/>
      <c r="K26" s="9">
        <v>522.0</v>
      </c>
      <c r="L26" s="9">
        <f t="shared" si="6"/>
        <v>522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 outlineLevel="1">
      <c r="A27" s="1"/>
      <c r="B27" s="21" t="s">
        <v>27</v>
      </c>
      <c r="C27" s="46"/>
      <c r="D27" s="46"/>
      <c r="E27" s="46"/>
      <c r="F27" s="46"/>
      <c r="G27" s="46"/>
      <c r="H27" s="46"/>
      <c r="I27" s="46"/>
      <c r="J27" s="9"/>
      <c r="K27" s="9">
        <v>9061.0</v>
      </c>
      <c r="L27" s="9">
        <f t="shared" si="6"/>
        <v>9061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 outlineLevel="1">
      <c r="A28" s="1"/>
      <c r="B28" s="21" t="s">
        <v>28</v>
      </c>
      <c r="C28" s="46"/>
      <c r="D28" s="46"/>
      <c r="E28" s="46"/>
      <c r="F28" s="46"/>
      <c r="G28" s="46"/>
      <c r="H28" s="46"/>
      <c r="I28" s="46"/>
      <c r="J28" s="9"/>
      <c r="K28" s="9">
        <v>852.0</v>
      </c>
      <c r="L28" s="9">
        <f t="shared" si="6"/>
        <v>852</v>
      </c>
      <c r="M28" s="1"/>
      <c r="N28" s="1"/>
      <c r="O28" s="1"/>
      <c r="P28" s="1"/>
      <c r="Q28" s="1"/>
      <c r="R28" s="1"/>
      <c r="S28" s="1"/>
      <c r="T28" s="1"/>
      <c r="U28" s="36">
        <v>13968.74</v>
      </c>
      <c r="V28" s="1"/>
      <c r="W28" s="1"/>
      <c r="X28" s="1"/>
      <c r="Y28" s="1"/>
      <c r="Z28" s="1"/>
    </row>
    <row r="29" ht="14.25" customHeight="1" outlineLevel="1">
      <c r="A29" s="1"/>
      <c r="B29" s="21" t="s">
        <v>29</v>
      </c>
      <c r="C29" s="46"/>
      <c r="D29" s="46"/>
      <c r="E29" s="46"/>
      <c r="F29" s="46"/>
      <c r="G29" s="46"/>
      <c r="H29" s="46"/>
      <c r="I29" s="46"/>
      <c r="J29" s="9"/>
      <c r="K29" s="9"/>
      <c r="L29" s="9">
        <f t="shared" si="6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 outlineLevel="1">
      <c r="A30" s="1"/>
      <c r="B30" s="21" t="s">
        <v>30</v>
      </c>
      <c r="C30" s="46"/>
      <c r="D30" s="46"/>
      <c r="E30" s="46"/>
      <c r="F30" s="46"/>
      <c r="G30" s="46"/>
      <c r="H30" s="46"/>
      <c r="I30" s="46"/>
      <c r="J30" s="9"/>
      <c r="K30" s="9">
        <v>16600.0</v>
      </c>
      <c r="L30" s="9">
        <f t="shared" si="6"/>
        <v>16600</v>
      </c>
      <c r="M30" s="1"/>
      <c r="N30" s="1"/>
      <c r="O30" s="1"/>
      <c r="P30" s="1"/>
      <c r="Q30" s="1"/>
      <c r="R30" s="1"/>
      <c r="S30" s="1"/>
      <c r="T30" s="35" t="s">
        <v>58</v>
      </c>
      <c r="U30" s="1"/>
      <c r="V30" s="1"/>
      <c r="W30" s="1"/>
      <c r="X30" s="1"/>
      <c r="Y30" s="1"/>
      <c r="Z30" s="1"/>
    </row>
    <row r="31" ht="14.25" customHeight="1" outlineLevel="1">
      <c r="A31" s="1"/>
      <c r="B31" s="21" t="s">
        <v>31</v>
      </c>
      <c r="C31" s="46"/>
      <c r="D31" s="46"/>
      <c r="E31" s="46"/>
      <c r="F31" s="46"/>
      <c r="G31" s="46"/>
      <c r="H31" s="46"/>
      <c r="I31" s="46"/>
      <c r="J31" s="9"/>
      <c r="K31" s="9">
        <v>871.0</v>
      </c>
      <c r="L31" s="9">
        <f t="shared" si="6"/>
        <v>871</v>
      </c>
      <c r="M31" s="1"/>
      <c r="N31" s="1"/>
      <c r="O31" s="1"/>
      <c r="P31" s="1"/>
      <c r="Q31" s="1"/>
      <c r="R31" s="1"/>
      <c r="S31" s="1"/>
      <c r="T31" s="35" t="s">
        <v>49</v>
      </c>
      <c r="U31" s="1"/>
      <c r="V31" s="1"/>
      <c r="W31" s="1"/>
      <c r="X31" s="1"/>
      <c r="Y31" s="1"/>
      <c r="Z31" s="1"/>
    </row>
    <row r="32" ht="14.25" customHeight="1" outlineLevel="1">
      <c r="A32" s="1"/>
      <c r="B32" s="21" t="s">
        <v>32</v>
      </c>
      <c r="C32" s="46"/>
      <c r="D32" s="46"/>
      <c r="E32" s="46"/>
      <c r="F32" s="46"/>
      <c r="G32" s="46"/>
      <c r="H32" s="46"/>
      <c r="I32" s="46"/>
      <c r="J32" s="9"/>
      <c r="K32" s="9">
        <v>699.0</v>
      </c>
      <c r="L32" s="9">
        <f t="shared" si="6"/>
        <v>699</v>
      </c>
      <c r="M32" s="1"/>
      <c r="N32" s="1"/>
      <c r="O32" s="1"/>
      <c r="P32" s="1"/>
      <c r="Q32" s="1"/>
      <c r="R32" s="1"/>
      <c r="S32" s="1"/>
      <c r="T32" s="35" t="s">
        <v>51</v>
      </c>
      <c r="U32" s="36">
        <v>9167.27</v>
      </c>
      <c r="V32" s="1"/>
      <c r="W32" s="1"/>
      <c r="X32" s="1"/>
      <c r="Y32" s="1"/>
      <c r="Z32" s="1"/>
    </row>
    <row r="33" ht="14.25" customHeight="1" outlineLevel="1">
      <c r="A33" s="1"/>
      <c r="B33" s="21" t="s">
        <v>33</v>
      </c>
      <c r="C33" s="46"/>
      <c r="D33" s="46"/>
      <c r="E33" s="46"/>
      <c r="F33" s="46"/>
      <c r="G33" s="46"/>
      <c r="H33" s="46"/>
      <c r="I33" s="46"/>
      <c r="J33" s="9"/>
      <c r="K33" s="9"/>
      <c r="L33" s="9">
        <f t="shared" si="6"/>
        <v>0</v>
      </c>
      <c r="M33" s="1"/>
      <c r="N33" s="1"/>
      <c r="O33" s="1"/>
      <c r="P33" s="1"/>
      <c r="Q33" s="1"/>
      <c r="R33" s="1"/>
      <c r="S33" s="1"/>
      <c r="T33" s="35" t="s">
        <v>52</v>
      </c>
      <c r="U33" s="36">
        <v>462.33</v>
      </c>
      <c r="V33" s="1"/>
      <c r="W33" s="1"/>
      <c r="X33" s="1"/>
      <c r="Y33" s="1"/>
      <c r="Z33" s="1"/>
    </row>
    <row r="34" ht="14.25" customHeight="1">
      <c r="A34" s="1"/>
      <c r="B34" s="21"/>
      <c r="C34" s="46"/>
      <c r="D34" s="46"/>
      <c r="E34" s="46"/>
      <c r="F34" s="46"/>
      <c r="G34" s="46"/>
      <c r="H34" s="46"/>
      <c r="I34" s="46"/>
      <c r="J34" s="9"/>
      <c r="K34" s="9"/>
      <c r="L34" s="9">
        <f t="shared" si="6"/>
        <v>0</v>
      </c>
      <c r="M34" s="1"/>
      <c r="N34" s="1"/>
      <c r="O34" s="1"/>
      <c r="P34" s="1"/>
      <c r="Q34" s="1"/>
      <c r="R34" s="1"/>
      <c r="S34" s="1"/>
      <c r="T34" s="35" t="s">
        <v>54</v>
      </c>
      <c r="U34" s="35" t="s">
        <v>48</v>
      </c>
      <c r="V34" s="1"/>
      <c r="W34" s="1"/>
      <c r="X34" s="1"/>
      <c r="Y34" s="1"/>
      <c r="Z34" s="1"/>
    </row>
    <row r="35" ht="14.25" customHeight="1">
      <c r="A35" s="1"/>
      <c r="B35" s="21" t="s">
        <v>34</v>
      </c>
      <c r="C35" s="46"/>
      <c r="D35" s="46"/>
      <c r="E35" s="43">
        <v>0.12</v>
      </c>
      <c r="F35" s="43">
        <v>7500.0</v>
      </c>
      <c r="G35" s="46"/>
      <c r="H35" s="46"/>
      <c r="I35" s="46"/>
      <c r="J35" s="45">
        <v>12500.0</v>
      </c>
      <c r="K35" s="9"/>
      <c r="L35" s="9">
        <f t="shared" si="6"/>
        <v>20000.12</v>
      </c>
      <c r="M35" s="1"/>
      <c r="N35" s="1"/>
      <c r="O35" s="1"/>
      <c r="P35" s="1"/>
      <c r="Q35" s="1"/>
      <c r="R35" s="1"/>
      <c r="S35" s="1"/>
      <c r="T35" s="35" t="s">
        <v>55</v>
      </c>
      <c r="U35" s="36">
        <v>271.71</v>
      </c>
      <c r="V35" s="1"/>
      <c r="W35" s="1"/>
      <c r="X35" s="1"/>
      <c r="Y35" s="1"/>
      <c r="Z35" s="1"/>
    </row>
    <row r="36" ht="14.25" customHeight="1">
      <c r="A36" s="1"/>
      <c r="B36" s="21"/>
      <c r="C36" s="46"/>
      <c r="D36" s="46"/>
      <c r="E36" s="46"/>
      <c r="F36" s="46"/>
      <c r="G36" s="46"/>
      <c r="H36" s="46"/>
      <c r="I36" s="46"/>
      <c r="J36" s="9"/>
      <c r="K36" s="9"/>
      <c r="L36" s="9">
        <f t="shared" si="6"/>
        <v>0</v>
      </c>
      <c r="M36" s="1"/>
      <c r="N36" s="1"/>
      <c r="O36" s="1">
        <v>0.05</v>
      </c>
      <c r="P36" s="1" t="s">
        <v>35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7" t="s">
        <v>9</v>
      </c>
      <c r="C37" s="63">
        <f t="shared" ref="C37:L37" si="9">C14+C22+C23+C35</f>
        <v>11621.15</v>
      </c>
      <c r="D37" s="63">
        <f t="shared" si="9"/>
        <v>3499.21</v>
      </c>
      <c r="E37" s="63">
        <f t="shared" si="9"/>
        <v>4047.46</v>
      </c>
      <c r="F37" s="63">
        <f t="shared" si="9"/>
        <v>10405.71</v>
      </c>
      <c r="G37" s="63">
        <f t="shared" si="9"/>
        <v>4081.34</v>
      </c>
      <c r="H37" s="63">
        <f t="shared" si="9"/>
        <v>3377.46</v>
      </c>
      <c r="I37" s="63">
        <f t="shared" si="9"/>
        <v>3026.76</v>
      </c>
      <c r="J37" s="28">
        <f t="shared" si="9"/>
        <v>17210</v>
      </c>
      <c r="K37" s="28">
        <f t="shared" si="9"/>
        <v>34393</v>
      </c>
      <c r="L37" s="28">
        <f t="shared" si="9"/>
        <v>91662.09</v>
      </c>
      <c r="M37" s="1"/>
      <c r="N37" s="1">
        <v>95.0</v>
      </c>
      <c r="O37" s="1">
        <v>99.75</v>
      </c>
      <c r="P37" s="1">
        <f t="shared" ref="P37:P39" si="10">O37-N37</f>
        <v>4.75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64"/>
      <c r="D38" s="64"/>
      <c r="E38" s="64"/>
      <c r="F38" s="64"/>
      <c r="G38" s="64"/>
      <c r="H38" s="29"/>
      <c r="I38" s="64"/>
      <c r="J38" s="29"/>
      <c r="K38" s="29"/>
      <c r="L38" s="29"/>
      <c r="M38" s="1"/>
      <c r="N38" s="1">
        <v>80.0</v>
      </c>
      <c r="O38" s="1">
        <v>84.0</v>
      </c>
      <c r="P38" s="1">
        <f t="shared" si="10"/>
        <v>4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30" t="s">
        <v>36</v>
      </c>
      <c r="C39" s="62">
        <f t="shared" ref="C39:K39" si="11">C11-C37</f>
        <v>-3380.94</v>
      </c>
      <c r="D39" s="62">
        <f t="shared" si="11"/>
        <v>2352.37</v>
      </c>
      <c r="E39" s="62">
        <f t="shared" si="11"/>
        <v>3917.58</v>
      </c>
      <c r="F39" s="62">
        <f t="shared" si="11"/>
        <v>-2889.15</v>
      </c>
      <c r="G39" s="62">
        <f t="shared" si="11"/>
        <v>2620.18</v>
      </c>
      <c r="H39" s="26">
        <f t="shared" si="11"/>
        <v>4410.81</v>
      </c>
      <c r="I39" s="62">
        <f t="shared" si="11"/>
        <v>4862.36</v>
      </c>
      <c r="J39" s="26">
        <f t="shared" si="11"/>
        <v>-9965</v>
      </c>
      <c r="K39" s="26">
        <f t="shared" si="11"/>
        <v>-27148</v>
      </c>
      <c r="L39" s="26">
        <f>SUM(C39:K39)</f>
        <v>-25219.79</v>
      </c>
      <c r="M39" s="1"/>
      <c r="N39" s="1">
        <v>75.0</v>
      </c>
      <c r="O39" s="1">
        <v>78.75</v>
      </c>
      <c r="P39" s="1">
        <f t="shared" si="10"/>
        <v>3.75</v>
      </c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64"/>
      <c r="D40" s="64"/>
      <c r="E40" s="64"/>
      <c r="F40" s="64"/>
      <c r="G40" s="64"/>
      <c r="H40" s="29"/>
      <c r="I40" s="64"/>
      <c r="J40" s="29"/>
      <c r="K40" s="29"/>
      <c r="L40" s="29"/>
      <c r="M40" s="1"/>
      <c r="N40" s="1"/>
      <c r="O40" s="1"/>
      <c r="P40" s="1"/>
      <c r="Q40" s="1"/>
      <c r="R40" s="35"/>
      <c r="S40" s="35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31" t="s">
        <v>37</v>
      </c>
      <c r="C41" s="65">
        <v>6213.4</v>
      </c>
      <c r="D41" s="66">
        <f t="shared" ref="D41:K41" si="12">C42</f>
        <v>2832.46</v>
      </c>
      <c r="E41" s="66">
        <f t="shared" si="12"/>
        <v>5184.83</v>
      </c>
      <c r="F41" s="66">
        <f t="shared" si="12"/>
        <v>9167.27</v>
      </c>
      <c r="G41" s="66">
        <f t="shared" si="12"/>
        <v>6278.12</v>
      </c>
      <c r="H41" s="33">
        <f t="shared" si="12"/>
        <v>8898.3</v>
      </c>
      <c r="I41" s="66">
        <f t="shared" si="12"/>
        <v>13309.11</v>
      </c>
      <c r="J41" s="33">
        <f t="shared" si="12"/>
        <v>18171.47</v>
      </c>
      <c r="K41" s="33">
        <f t="shared" si="12"/>
        <v>8206.47</v>
      </c>
      <c r="L41" s="29"/>
      <c r="M41" s="1"/>
      <c r="N41" s="1"/>
      <c r="O41" s="1"/>
      <c r="P41" s="1"/>
      <c r="Q41" s="67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30" t="s">
        <v>38</v>
      </c>
      <c r="C42" s="55">
        <f t="shared" ref="C42:D42" si="13">C41+C39</f>
        <v>2832.46</v>
      </c>
      <c r="D42" s="55">
        <f t="shared" si="13"/>
        <v>5184.83</v>
      </c>
      <c r="E42" s="68">
        <v>9167.27</v>
      </c>
      <c r="F42" s="55">
        <f t="shared" ref="F42:K42" si="14">F41+F39</f>
        <v>6278.12</v>
      </c>
      <c r="G42" s="55">
        <f t="shared" si="14"/>
        <v>8898.3</v>
      </c>
      <c r="H42" s="20">
        <f t="shared" si="14"/>
        <v>13309.11</v>
      </c>
      <c r="I42" s="55">
        <f t="shared" si="14"/>
        <v>18171.47</v>
      </c>
      <c r="J42" s="20">
        <f t="shared" si="14"/>
        <v>8206.47</v>
      </c>
      <c r="K42" s="20">
        <f t="shared" si="14"/>
        <v>-18941.53</v>
      </c>
      <c r="L42" s="29"/>
      <c r="M42" s="36"/>
      <c r="N42" s="1"/>
      <c r="O42" s="1"/>
      <c r="P42" s="1"/>
      <c r="Q42" s="67"/>
      <c r="R42" s="35"/>
      <c r="S42" s="35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0" t="s">
        <v>39</v>
      </c>
      <c r="C43" s="65">
        <v>435.4899999999998</v>
      </c>
      <c r="D43" s="65">
        <f t="shared" ref="D43:K43" si="15">C44</f>
        <v>461.75</v>
      </c>
      <c r="E43" s="65">
        <f t="shared" si="15"/>
        <v>462.21</v>
      </c>
      <c r="F43" s="65">
        <f t="shared" si="15"/>
        <v>462.33</v>
      </c>
      <c r="G43" s="65">
        <f t="shared" si="15"/>
        <v>7962.33</v>
      </c>
      <c r="H43" s="32">
        <f t="shared" si="15"/>
        <v>7962.33</v>
      </c>
      <c r="I43" s="65">
        <f t="shared" si="15"/>
        <v>7962.33</v>
      </c>
      <c r="J43" s="32">
        <f t="shared" si="15"/>
        <v>8025.91</v>
      </c>
      <c r="K43" s="32">
        <f t="shared" si="15"/>
        <v>20525.91</v>
      </c>
      <c r="L43" s="34"/>
      <c r="M43" s="36"/>
      <c r="N43" s="1"/>
      <c r="O43" s="1"/>
      <c r="P43" s="1"/>
      <c r="Q43" s="67"/>
      <c r="R43" s="35"/>
      <c r="S43" s="35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30" t="s">
        <v>40</v>
      </c>
      <c r="C44" s="65">
        <f t="shared" ref="C44:J44" si="16">C43+C35+C7-C8</f>
        <v>461.75</v>
      </c>
      <c r="D44" s="65">
        <f t="shared" si="16"/>
        <v>462.21</v>
      </c>
      <c r="E44" s="65">
        <f t="shared" si="16"/>
        <v>462.33</v>
      </c>
      <c r="F44" s="65">
        <f t="shared" si="16"/>
        <v>7962.33</v>
      </c>
      <c r="G44" s="65">
        <f t="shared" si="16"/>
        <v>7962.33</v>
      </c>
      <c r="H44" s="32">
        <f t="shared" si="16"/>
        <v>7962.33</v>
      </c>
      <c r="I44" s="65">
        <f t="shared" si="16"/>
        <v>8025.91</v>
      </c>
      <c r="J44" s="32">
        <f t="shared" si="16"/>
        <v>20525.91</v>
      </c>
      <c r="K44" s="32">
        <f>K43+K35-K8</f>
        <v>20525.91</v>
      </c>
      <c r="L44" s="34"/>
      <c r="M44" s="1"/>
      <c r="N44" s="1"/>
      <c r="O44" s="1"/>
      <c r="P44" s="1"/>
      <c r="Q44" s="36"/>
      <c r="R44" s="35"/>
      <c r="S44" s="35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30" t="s">
        <v>41</v>
      </c>
      <c r="C45" s="65">
        <f t="shared" ref="C45:K45" si="17">C42+C44</f>
        <v>3294.21</v>
      </c>
      <c r="D45" s="65">
        <f t="shared" si="17"/>
        <v>5647.04</v>
      </c>
      <c r="E45" s="65">
        <f t="shared" si="17"/>
        <v>9629.6</v>
      </c>
      <c r="F45" s="65">
        <f t="shared" si="17"/>
        <v>14240.45</v>
      </c>
      <c r="G45" s="65">
        <f t="shared" si="17"/>
        <v>16860.63</v>
      </c>
      <c r="H45" s="32">
        <f t="shared" si="17"/>
        <v>21271.44</v>
      </c>
      <c r="I45" s="65">
        <f t="shared" si="17"/>
        <v>26197.38</v>
      </c>
      <c r="J45" s="32">
        <f t="shared" si="17"/>
        <v>28732.38</v>
      </c>
      <c r="K45" s="32">
        <f t="shared" si="17"/>
        <v>1584.38</v>
      </c>
      <c r="L45" s="1"/>
      <c r="M45" s="1"/>
      <c r="N45" s="1"/>
      <c r="O45" s="1"/>
      <c r="P45" s="1"/>
      <c r="Q45" s="36"/>
      <c r="R45" s="35"/>
      <c r="S45" s="35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69"/>
      <c r="D46" s="69"/>
      <c r="E46" s="69"/>
      <c r="F46" s="69"/>
      <c r="G46" s="34"/>
      <c r="H46" s="34"/>
      <c r="I46" s="69"/>
      <c r="J46" s="34"/>
      <c r="K46" s="1"/>
      <c r="L46" s="1"/>
      <c r="M46" s="1"/>
      <c r="N46" s="1"/>
      <c r="O46" s="1"/>
      <c r="P46" s="1"/>
      <c r="Q46" s="1"/>
      <c r="R46" s="35"/>
      <c r="S46" s="1"/>
      <c r="T46" s="1"/>
      <c r="U46" s="1"/>
      <c r="V46" s="1"/>
      <c r="W46" s="1"/>
      <c r="X46" s="1"/>
      <c r="Y46" s="1"/>
    </row>
    <row r="47" ht="14.25" customHeight="1">
      <c r="A47" s="1"/>
      <c r="B47" s="30"/>
      <c r="C47" s="65"/>
      <c r="D47" s="65"/>
      <c r="E47" s="65"/>
      <c r="F47" s="70"/>
      <c r="G47" s="71"/>
      <c r="H47" s="71"/>
      <c r="I47" s="65"/>
      <c r="J47" s="71"/>
      <c r="K47" s="3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30"/>
      <c r="C48" s="65"/>
      <c r="D48" s="65"/>
      <c r="E48" s="65"/>
      <c r="F48" s="70"/>
      <c r="G48" s="71"/>
      <c r="H48" s="71"/>
      <c r="I48" s="65"/>
      <c r="J48" s="71"/>
      <c r="K48" s="3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30"/>
      <c r="C49" s="65"/>
      <c r="D49" s="65"/>
      <c r="E49" s="65"/>
      <c r="F49" s="65"/>
      <c r="G49" s="65"/>
      <c r="H49" s="32"/>
      <c r="I49" s="65"/>
      <c r="J49" s="32"/>
      <c r="K49" s="32"/>
      <c r="L49" s="1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30"/>
      <c r="C50" s="65"/>
      <c r="D50" s="65"/>
      <c r="E50" s="65"/>
      <c r="F50" s="65"/>
      <c r="G50" s="65"/>
      <c r="H50" s="32"/>
      <c r="I50" s="65"/>
      <c r="J50" s="32"/>
      <c r="K50" s="32"/>
      <c r="L50" s="1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hidden="1" customHeight="1">
      <c r="A51" s="1"/>
      <c r="B51" s="1"/>
      <c r="C51" s="69"/>
      <c r="D51" s="37"/>
      <c r="E51" s="37"/>
      <c r="F51" s="37"/>
      <c r="G51" s="37"/>
      <c r="H51" s="1"/>
      <c r="I51" s="72"/>
      <c r="J51" s="11"/>
      <c r="K51" s="1"/>
      <c r="L51" s="1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hidden="1" customHeight="1">
      <c r="A52" s="1"/>
      <c r="B52" s="2"/>
      <c r="C52" s="73">
        <v>2832.46</v>
      </c>
      <c r="D52" s="37"/>
      <c r="E52" s="73">
        <v>5184.83</v>
      </c>
      <c r="F52" s="69">
        <f>D42-E52</f>
        <v>0</v>
      </c>
      <c r="G52" s="37"/>
      <c r="H52" s="1"/>
      <c r="I52" s="3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hidden="1" customHeight="1">
      <c r="A53" s="1"/>
      <c r="B53" s="1"/>
      <c r="C53" s="73">
        <v>461.75</v>
      </c>
      <c r="D53" s="37"/>
      <c r="E53" s="73">
        <v>462.21</v>
      </c>
      <c r="F53" s="37"/>
      <c r="G53" s="37"/>
      <c r="H53" s="1"/>
      <c r="I53" s="3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hidden="1" customHeight="1">
      <c r="A54" s="1"/>
      <c r="B54" s="1"/>
      <c r="C54" s="38"/>
      <c r="D54" s="36"/>
      <c r="E54" s="38"/>
      <c r="F54" s="38"/>
      <c r="G54" s="73">
        <v>6278.12</v>
      </c>
      <c r="H54" s="35"/>
      <c r="I54" s="3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hidden="1" customHeight="1">
      <c r="A55" s="1"/>
      <c r="B55" s="1"/>
      <c r="C55" s="37"/>
      <c r="D55" s="36"/>
      <c r="E55" s="37"/>
      <c r="F55" s="37"/>
      <c r="G55" s="73">
        <v>7962.33</v>
      </c>
      <c r="H55" s="1"/>
      <c r="I55" s="3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hidden="1" customHeight="1">
      <c r="A56" s="1"/>
      <c r="B56" s="36"/>
      <c r="C56" s="73"/>
      <c r="D56" s="36"/>
      <c r="E56" s="73"/>
      <c r="F56" s="73"/>
      <c r="G56" s="73"/>
      <c r="H56" s="36"/>
      <c r="I56" s="3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hidden="1" customHeight="1">
      <c r="A57" s="1"/>
      <c r="B57" s="36"/>
      <c r="C57" s="38"/>
      <c r="D57" s="73"/>
      <c r="E57" s="73"/>
      <c r="F57" s="37"/>
      <c r="G57" s="38"/>
      <c r="H57" s="36"/>
      <c r="I57" s="3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hidden="1" customHeight="1">
      <c r="A58" s="1"/>
      <c r="B58" s="1"/>
      <c r="C58" s="73"/>
      <c r="D58" s="73"/>
      <c r="E58" s="73"/>
      <c r="F58" s="37"/>
      <c r="G58" s="73"/>
      <c r="H58" s="1"/>
      <c r="I58" s="3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hidden="1" customHeight="1">
      <c r="A59" s="1"/>
      <c r="B59" s="1"/>
      <c r="C59" s="37"/>
      <c r="D59" s="73"/>
      <c r="E59" s="73"/>
      <c r="F59" s="37"/>
      <c r="G59" s="37"/>
      <c r="H59" s="1"/>
      <c r="I59" s="3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73"/>
      <c r="D60" s="73"/>
      <c r="E60" s="73"/>
      <c r="F60" s="73"/>
      <c r="G60" s="73"/>
      <c r="H60" s="36"/>
      <c r="I60" s="3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37"/>
      <c r="D61" s="37"/>
      <c r="E61" s="37"/>
      <c r="F61" s="37"/>
      <c r="G61" s="69">
        <f>G47-F47</f>
        <v>0</v>
      </c>
      <c r="H61" s="1"/>
      <c r="I61" s="3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35" t="s">
        <v>59</v>
      </c>
      <c r="C62" s="73"/>
      <c r="D62" s="73"/>
      <c r="E62" s="73"/>
      <c r="F62" s="73"/>
      <c r="G62" s="73">
        <f>G61-G39</f>
        <v>-2620.18</v>
      </c>
      <c r="H62" s="36"/>
      <c r="I62" s="3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35" t="s">
        <v>60</v>
      </c>
      <c r="C63" s="73"/>
      <c r="D63" s="73"/>
      <c r="E63" s="73"/>
      <c r="F63" s="73"/>
      <c r="G63" s="73"/>
      <c r="H63" s="35"/>
      <c r="I63" s="3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73"/>
      <c r="D64" s="73"/>
      <c r="E64" s="73"/>
      <c r="F64" s="73"/>
      <c r="G64" s="73"/>
      <c r="H64" s="36"/>
      <c r="I64" s="3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73"/>
      <c r="D65" s="73"/>
      <c r="E65" s="73"/>
      <c r="F65" s="73"/>
      <c r="G65" s="73"/>
      <c r="H65" s="1"/>
      <c r="I65" s="3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37"/>
      <c r="D66" s="37"/>
      <c r="E66" s="37"/>
      <c r="F66" s="37"/>
      <c r="G66" s="37"/>
      <c r="H66" s="1"/>
      <c r="I66" s="3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38"/>
      <c r="D67" s="73"/>
      <c r="E67" s="38"/>
      <c r="F67" s="37"/>
      <c r="G67" s="38"/>
      <c r="H67" s="1"/>
      <c r="I67" s="3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73"/>
      <c r="D68" s="73"/>
      <c r="E68" s="73"/>
      <c r="F68" s="37"/>
      <c r="G68" s="37"/>
      <c r="H68" s="1"/>
      <c r="I68" s="3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73"/>
      <c r="D69" s="73"/>
      <c r="E69" s="73"/>
      <c r="F69" s="73"/>
      <c r="G69" s="73"/>
      <c r="H69" s="36"/>
      <c r="I69" s="3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73"/>
      <c r="D70" s="73"/>
      <c r="E70" s="73"/>
      <c r="F70" s="73"/>
      <c r="G70" s="73"/>
      <c r="H70" s="1"/>
      <c r="I70" s="3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73"/>
      <c r="D71" s="73"/>
      <c r="E71" s="73"/>
      <c r="F71" s="73"/>
      <c r="G71" s="73"/>
      <c r="H71" s="36"/>
      <c r="I71" s="3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73"/>
      <c r="D72" s="73"/>
      <c r="E72" s="38"/>
      <c r="F72" s="37"/>
      <c r="G72" s="38"/>
      <c r="H72" s="1"/>
      <c r="I72" s="3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73"/>
      <c r="D73" s="73"/>
      <c r="E73" s="73"/>
      <c r="F73" s="73"/>
      <c r="G73" s="73"/>
      <c r="H73" s="36"/>
      <c r="I73" s="3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38"/>
      <c r="D74" s="37"/>
      <c r="E74" s="38"/>
      <c r="F74" s="37"/>
      <c r="G74" s="38"/>
      <c r="H74" s="1"/>
      <c r="I74" s="3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73"/>
      <c r="D75" s="37"/>
      <c r="E75" s="73"/>
      <c r="F75" s="37"/>
      <c r="G75" s="73"/>
      <c r="H75" s="1"/>
      <c r="I75" s="3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73"/>
      <c r="D76" s="73"/>
      <c r="E76" s="73"/>
      <c r="F76" s="73"/>
      <c r="G76" s="73"/>
      <c r="H76" s="36"/>
      <c r="I76" s="3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37"/>
      <c r="D77" s="37"/>
      <c r="E77" s="37"/>
      <c r="F77" s="37"/>
      <c r="G77" s="37"/>
      <c r="H77" s="1"/>
      <c r="I77" s="3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37"/>
      <c r="D78" s="37"/>
      <c r="E78" s="37"/>
      <c r="F78" s="37"/>
      <c r="G78" s="37"/>
      <c r="H78" s="1"/>
      <c r="I78" s="3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37"/>
      <c r="D79" s="37"/>
      <c r="E79" s="37"/>
      <c r="F79" s="37"/>
      <c r="G79" s="37"/>
      <c r="H79" s="1"/>
      <c r="I79" s="3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37"/>
      <c r="D80" s="37"/>
      <c r="E80" s="37"/>
      <c r="F80" s="37"/>
      <c r="G80" s="37"/>
      <c r="H80" s="1"/>
      <c r="I80" s="3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37"/>
      <c r="D81" s="37"/>
      <c r="E81" s="37"/>
      <c r="F81" s="37"/>
      <c r="G81" s="37"/>
      <c r="H81" s="1"/>
      <c r="I81" s="3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37"/>
      <c r="D82" s="37"/>
      <c r="E82" s="37"/>
      <c r="F82" s="37"/>
      <c r="G82" s="37"/>
      <c r="H82" s="1"/>
      <c r="I82" s="3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37"/>
      <c r="D83" s="37"/>
      <c r="E83" s="37"/>
      <c r="F83" s="37"/>
      <c r="G83" s="37"/>
      <c r="H83" s="1"/>
      <c r="I83" s="3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37"/>
      <c r="D84" s="37"/>
      <c r="E84" s="37"/>
      <c r="F84" s="37"/>
      <c r="G84" s="37"/>
      <c r="H84" s="1"/>
      <c r="I84" s="3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37"/>
      <c r="D85" s="37"/>
      <c r="E85" s="37"/>
      <c r="F85" s="37"/>
      <c r="G85" s="37"/>
      <c r="H85" s="1"/>
      <c r="I85" s="3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37"/>
      <c r="D86" s="37"/>
      <c r="E86" s="37"/>
      <c r="F86" s="37"/>
      <c r="G86" s="37"/>
      <c r="H86" s="1"/>
      <c r="I86" s="3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37"/>
      <c r="D87" s="37"/>
      <c r="E87" s="37"/>
      <c r="F87" s="37"/>
      <c r="G87" s="37"/>
      <c r="H87" s="1"/>
      <c r="I87" s="3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37"/>
      <c r="D88" s="37"/>
      <c r="E88" s="37"/>
      <c r="F88" s="37"/>
      <c r="G88" s="37"/>
      <c r="H88" s="1"/>
      <c r="I88" s="3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37"/>
      <c r="D89" s="37"/>
      <c r="E89" s="37"/>
      <c r="F89" s="37"/>
      <c r="G89" s="37"/>
      <c r="H89" s="1"/>
      <c r="I89" s="3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37"/>
      <c r="D90" s="37"/>
      <c r="E90" s="37"/>
      <c r="F90" s="37"/>
      <c r="G90" s="37"/>
      <c r="H90" s="1"/>
      <c r="I90" s="3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37"/>
      <c r="D91" s="37"/>
      <c r="E91" s="37"/>
      <c r="F91" s="37"/>
      <c r="G91" s="37"/>
      <c r="H91" s="1"/>
      <c r="I91" s="3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37"/>
      <c r="D92" s="37"/>
      <c r="E92" s="37"/>
      <c r="F92" s="37"/>
      <c r="G92" s="37"/>
      <c r="H92" s="1"/>
      <c r="I92" s="3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37"/>
      <c r="D93" s="37"/>
      <c r="E93" s="37"/>
      <c r="F93" s="37"/>
      <c r="G93" s="37"/>
      <c r="H93" s="1"/>
      <c r="I93" s="3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37"/>
      <c r="D94" s="37"/>
      <c r="E94" s="37"/>
      <c r="F94" s="37"/>
      <c r="G94" s="37"/>
      <c r="H94" s="1"/>
      <c r="I94" s="3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37"/>
      <c r="D95" s="37"/>
      <c r="E95" s="37"/>
      <c r="F95" s="37"/>
      <c r="G95" s="37"/>
      <c r="H95" s="1"/>
      <c r="I95" s="3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37"/>
      <c r="D96" s="37"/>
      <c r="E96" s="37"/>
      <c r="F96" s="37"/>
      <c r="G96" s="37"/>
      <c r="H96" s="1"/>
      <c r="I96" s="3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37"/>
      <c r="D97" s="37"/>
      <c r="E97" s="37"/>
      <c r="F97" s="37"/>
      <c r="G97" s="37"/>
      <c r="H97" s="1"/>
      <c r="I97" s="3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37"/>
      <c r="D98" s="37"/>
      <c r="E98" s="37"/>
      <c r="F98" s="37"/>
      <c r="G98" s="37"/>
      <c r="H98" s="1"/>
      <c r="I98" s="3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37"/>
      <c r="D99" s="37"/>
      <c r="E99" s="37"/>
      <c r="F99" s="37"/>
      <c r="G99" s="37"/>
      <c r="H99" s="1"/>
      <c r="I99" s="3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37"/>
      <c r="D100" s="37"/>
      <c r="E100" s="37"/>
      <c r="F100" s="37"/>
      <c r="G100" s="37"/>
      <c r="H100" s="1"/>
      <c r="I100" s="3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37"/>
      <c r="D101" s="37"/>
      <c r="E101" s="37"/>
      <c r="F101" s="37"/>
      <c r="G101" s="37"/>
      <c r="H101" s="1"/>
      <c r="I101" s="3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37"/>
      <c r="D102" s="37"/>
      <c r="E102" s="37"/>
      <c r="F102" s="37"/>
      <c r="G102" s="37"/>
      <c r="H102" s="1"/>
      <c r="I102" s="3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37"/>
      <c r="D103" s="37"/>
      <c r="E103" s="37"/>
      <c r="F103" s="37"/>
      <c r="G103" s="37"/>
      <c r="H103" s="1"/>
      <c r="I103" s="3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37"/>
      <c r="D104" s="37"/>
      <c r="E104" s="37"/>
      <c r="F104" s="37"/>
      <c r="G104" s="37"/>
      <c r="H104" s="1"/>
      <c r="I104" s="3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37"/>
      <c r="D105" s="37"/>
      <c r="E105" s="37"/>
      <c r="F105" s="37"/>
      <c r="G105" s="37"/>
      <c r="H105" s="1"/>
      <c r="I105" s="3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37"/>
      <c r="D106" s="37"/>
      <c r="E106" s="37"/>
      <c r="F106" s="37"/>
      <c r="G106" s="37"/>
      <c r="H106" s="1"/>
      <c r="I106" s="3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37"/>
      <c r="D107" s="37"/>
      <c r="E107" s="37"/>
      <c r="F107" s="37"/>
      <c r="G107" s="37"/>
      <c r="H107" s="1"/>
      <c r="I107" s="3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37"/>
      <c r="D108" s="37"/>
      <c r="E108" s="37"/>
      <c r="F108" s="37"/>
      <c r="G108" s="37"/>
      <c r="H108" s="1"/>
      <c r="I108" s="3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37"/>
      <c r="D109" s="37"/>
      <c r="E109" s="37"/>
      <c r="F109" s="37"/>
      <c r="G109" s="37"/>
      <c r="H109" s="1"/>
      <c r="I109" s="3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37"/>
      <c r="D110" s="37"/>
      <c r="E110" s="37"/>
      <c r="F110" s="37"/>
      <c r="G110" s="37"/>
      <c r="H110" s="1"/>
      <c r="I110" s="3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37"/>
      <c r="D111" s="37"/>
      <c r="E111" s="37"/>
      <c r="F111" s="37"/>
      <c r="G111" s="37"/>
      <c r="H111" s="1"/>
      <c r="I111" s="3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37"/>
      <c r="D112" s="37"/>
      <c r="E112" s="37"/>
      <c r="F112" s="37"/>
      <c r="G112" s="37"/>
      <c r="H112" s="1"/>
      <c r="I112" s="3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37"/>
      <c r="D113" s="37"/>
      <c r="E113" s="37"/>
      <c r="F113" s="37"/>
      <c r="G113" s="37"/>
      <c r="H113" s="1"/>
      <c r="I113" s="3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37"/>
      <c r="D114" s="37"/>
      <c r="E114" s="37"/>
      <c r="F114" s="37"/>
      <c r="G114" s="37"/>
      <c r="H114" s="1"/>
      <c r="I114" s="3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37"/>
      <c r="D115" s="37"/>
      <c r="E115" s="37"/>
      <c r="F115" s="37"/>
      <c r="G115" s="37"/>
      <c r="H115" s="1"/>
      <c r="I115" s="3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37"/>
      <c r="D116" s="37"/>
      <c r="E116" s="37"/>
      <c r="F116" s="37"/>
      <c r="G116" s="37"/>
      <c r="H116" s="1"/>
      <c r="I116" s="3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37"/>
      <c r="D117" s="37"/>
      <c r="E117" s="37"/>
      <c r="F117" s="37"/>
      <c r="G117" s="37"/>
      <c r="H117" s="1"/>
      <c r="I117" s="3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37"/>
      <c r="D118" s="37"/>
      <c r="E118" s="37"/>
      <c r="F118" s="37"/>
      <c r="G118" s="37"/>
      <c r="H118" s="1"/>
      <c r="I118" s="3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37"/>
      <c r="D119" s="37"/>
      <c r="E119" s="37"/>
      <c r="F119" s="37"/>
      <c r="G119" s="37"/>
      <c r="H119" s="1"/>
      <c r="I119" s="3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37"/>
      <c r="D120" s="37"/>
      <c r="E120" s="37"/>
      <c r="F120" s="37"/>
      <c r="G120" s="37"/>
      <c r="H120" s="1"/>
      <c r="I120" s="3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37"/>
      <c r="D121" s="37"/>
      <c r="E121" s="37"/>
      <c r="F121" s="37"/>
      <c r="G121" s="37"/>
      <c r="H121" s="1"/>
      <c r="I121" s="3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37"/>
      <c r="D122" s="37"/>
      <c r="E122" s="37"/>
      <c r="F122" s="37"/>
      <c r="G122" s="37"/>
      <c r="H122" s="1"/>
      <c r="I122" s="3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37"/>
      <c r="D123" s="37"/>
      <c r="E123" s="37"/>
      <c r="F123" s="37"/>
      <c r="G123" s="37"/>
      <c r="H123" s="1"/>
      <c r="I123" s="3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37"/>
      <c r="D124" s="37"/>
      <c r="E124" s="37"/>
      <c r="F124" s="37"/>
      <c r="G124" s="37"/>
      <c r="H124" s="1"/>
      <c r="I124" s="3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37"/>
      <c r="D125" s="37"/>
      <c r="E125" s="37"/>
      <c r="F125" s="37"/>
      <c r="G125" s="37"/>
      <c r="H125" s="1"/>
      <c r="I125" s="3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37"/>
      <c r="D126" s="37"/>
      <c r="E126" s="37"/>
      <c r="F126" s="37"/>
      <c r="G126" s="37"/>
      <c r="H126" s="1"/>
      <c r="I126" s="3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37"/>
      <c r="D127" s="37"/>
      <c r="E127" s="37"/>
      <c r="F127" s="37"/>
      <c r="G127" s="37"/>
      <c r="H127" s="1"/>
      <c r="I127" s="3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37"/>
      <c r="D128" s="37"/>
      <c r="E128" s="37"/>
      <c r="F128" s="37"/>
      <c r="G128" s="37"/>
      <c r="H128" s="1"/>
      <c r="I128" s="3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37"/>
      <c r="D129" s="37"/>
      <c r="E129" s="37"/>
      <c r="F129" s="37"/>
      <c r="G129" s="37"/>
      <c r="H129" s="1"/>
      <c r="I129" s="3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37"/>
      <c r="D130" s="37"/>
      <c r="E130" s="37"/>
      <c r="F130" s="37"/>
      <c r="G130" s="37"/>
      <c r="H130" s="1"/>
      <c r="I130" s="3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37"/>
      <c r="D131" s="37"/>
      <c r="E131" s="37"/>
      <c r="F131" s="37"/>
      <c r="G131" s="37"/>
      <c r="H131" s="1"/>
      <c r="I131" s="3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37"/>
      <c r="D132" s="37"/>
      <c r="E132" s="37"/>
      <c r="F132" s="37"/>
      <c r="G132" s="37"/>
      <c r="H132" s="1"/>
      <c r="I132" s="3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37"/>
      <c r="D133" s="37"/>
      <c r="E133" s="37"/>
      <c r="F133" s="37"/>
      <c r="G133" s="37"/>
      <c r="H133" s="1"/>
      <c r="I133" s="3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37"/>
      <c r="D134" s="37"/>
      <c r="E134" s="37"/>
      <c r="F134" s="37"/>
      <c r="G134" s="37"/>
      <c r="H134" s="1"/>
      <c r="I134" s="3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37"/>
      <c r="D135" s="37"/>
      <c r="E135" s="37"/>
      <c r="F135" s="37"/>
      <c r="G135" s="37"/>
      <c r="H135" s="1"/>
      <c r="I135" s="3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37"/>
      <c r="D136" s="37"/>
      <c r="E136" s="37"/>
      <c r="F136" s="37"/>
      <c r="G136" s="37"/>
      <c r="H136" s="1"/>
      <c r="I136" s="3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37"/>
      <c r="D137" s="37"/>
      <c r="E137" s="37"/>
      <c r="F137" s="37"/>
      <c r="G137" s="37"/>
      <c r="H137" s="1"/>
      <c r="I137" s="3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37"/>
      <c r="D138" s="37"/>
      <c r="E138" s="37"/>
      <c r="F138" s="37"/>
      <c r="G138" s="37"/>
      <c r="H138" s="1"/>
      <c r="I138" s="3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37"/>
      <c r="D139" s="37"/>
      <c r="E139" s="37"/>
      <c r="F139" s="37"/>
      <c r="G139" s="37"/>
      <c r="H139" s="1"/>
      <c r="I139" s="3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37"/>
      <c r="D140" s="37"/>
      <c r="E140" s="37"/>
      <c r="F140" s="37"/>
      <c r="G140" s="37"/>
      <c r="H140" s="1"/>
      <c r="I140" s="3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37"/>
      <c r="D141" s="37"/>
      <c r="E141" s="37"/>
      <c r="F141" s="37"/>
      <c r="G141" s="37"/>
      <c r="H141" s="1"/>
      <c r="I141" s="3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37"/>
      <c r="D142" s="37"/>
      <c r="E142" s="37"/>
      <c r="F142" s="37"/>
      <c r="G142" s="37"/>
      <c r="H142" s="1"/>
      <c r="I142" s="3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37"/>
      <c r="D143" s="37"/>
      <c r="E143" s="37"/>
      <c r="F143" s="37"/>
      <c r="G143" s="37"/>
      <c r="H143" s="1"/>
      <c r="I143" s="3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37"/>
      <c r="D144" s="37"/>
      <c r="E144" s="37"/>
      <c r="F144" s="37"/>
      <c r="G144" s="37"/>
      <c r="H144" s="1"/>
      <c r="I144" s="3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37"/>
      <c r="D145" s="37"/>
      <c r="E145" s="37"/>
      <c r="F145" s="37"/>
      <c r="G145" s="37"/>
      <c r="H145" s="1"/>
      <c r="I145" s="3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37"/>
      <c r="D146" s="37"/>
      <c r="E146" s="37"/>
      <c r="F146" s="37"/>
      <c r="G146" s="37"/>
      <c r="H146" s="1"/>
      <c r="I146" s="3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37"/>
      <c r="D147" s="37"/>
      <c r="E147" s="37"/>
      <c r="F147" s="37"/>
      <c r="G147" s="37"/>
      <c r="H147" s="1"/>
      <c r="I147" s="3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37"/>
      <c r="D148" s="37"/>
      <c r="E148" s="37"/>
      <c r="F148" s="37"/>
      <c r="G148" s="37"/>
      <c r="H148" s="1"/>
      <c r="I148" s="3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37"/>
      <c r="D149" s="37"/>
      <c r="E149" s="37"/>
      <c r="F149" s="37"/>
      <c r="G149" s="37"/>
      <c r="H149" s="1"/>
      <c r="I149" s="3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37"/>
      <c r="D150" s="37"/>
      <c r="E150" s="37"/>
      <c r="F150" s="37"/>
      <c r="G150" s="37"/>
      <c r="H150" s="1"/>
      <c r="I150" s="3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37"/>
      <c r="D151" s="37"/>
      <c r="E151" s="37"/>
      <c r="F151" s="37"/>
      <c r="G151" s="37"/>
      <c r="H151" s="1"/>
      <c r="I151" s="3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37"/>
      <c r="D152" s="37"/>
      <c r="E152" s="37"/>
      <c r="F152" s="37"/>
      <c r="G152" s="37"/>
      <c r="H152" s="1"/>
      <c r="I152" s="3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37"/>
      <c r="D153" s="37"/>
      <c r="E153" s="37"/>
      <c r="F153" s="37"/>
      <c r="G153" s="37"/>
      <c r="H153" s="1"/>
      <c r="I153" s="3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37"/>
      <c r="D154" s="37"/>
      <c r="E154" s="37"/>
      <c r="F154" s="37"/>
      <c r="G154" s="37"/>
      <c r="H154" s="1"/>
      <c r="I154" s="3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37"/>
      <c r="D155" s="37"/>
      <c r="E155" s="37"/>
      <c r="F155" s="37"/>
      <c r="G155" s="37"/>
      <c r="H155" s="1"/>
      <c r="I155" s="3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37"/>
      <c r="D156" s="37"/>
      <c r="E156" s="37"/>
      <c r="F156" s="37"/>
      <c r="G156" s="37"/>
      <c r="H156" s="1"/>
      <c r="I156" s="3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37"/>
      <c r="D157" s="37"/>
      <c r="E157" s="37"/>
      <c r="F157" s="37"/>
      <c r="G157" s="37"/>
      <c r="H157" s="1"/>
      <c r="I157" s="3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37"/>
      <c r="D158" s="37"/>
      <c r="E158" s="37"/>
      <c r="F158" s="37"/>
      <c r="G158" s="37"/>
      <c r="H158" s="1"/>
      <c r="I158" s="3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37"/>
      <c r="D159" s="37"/>
      <c r="E159" s="37"/>
      <c r="F159" s="37"/>
      <c r="G159" s="37"/>
      <c r="H159" s="1"/>
      <c r="I159" s="3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37"/>
      <c r="D160" s="37"/>
      <c r="E160" s="37"/>
      <c r="F160" s="37"/>
      <c r="G160" s="37"/>
      <c r="H160" s="1"/>
      <c r="I160" s="3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37"/>
      <c r="D161" s="37"/>
      <c r="E161" s="37"/>
      <c r="F161" s="37"/>
      <c r="G161" s="37"/>
      <c r="H161" s="1"/>
      <c r="I161" s="3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37"/>
      <c r="D162" s="37"/>
      <c r="E162" s="37"/>
      <c r="F162" s="37"/>
      <c r="G162" s="37"/>
      <c r="H162" s="1"/>
      <c r="I162" s="3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37"/>
      <c r="D163" s="37"/>
      <c r="E163" s="37"/>
      <c r="F163" s="37"/>
      <c r="G163" s="37"/>
      <c r="H163" s="1"/>
      <c r="I163" s="3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37"/>
      <c r="D164" s="37"/>
      <c r="E164" s="37"/>
      <c r="F164" s="37"/>
      <c r="G164" s="37"/>
      <c r="H164" s="1"/>
      <c r="I164" s="3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37"/>
      <c r="D165" s="37"/>
      <c r="E165" s="37"/>
      <c r="F165" s="37"/>
      <c r="G165" s="37"/>
      <c r="H165" s="1"/>
      <c r="I165" s="3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37"/>
      <c r="D166" s="37"/>
      <c r="E166" s="37"/>
      <c r="F166" s="37"/>
      <c r="G166" s="37"/>
      <c r="H166" s="1"/>
      <c r="I166" s="3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37"/>
      <c r="D167" s="37"/>
      <c r="E167" s="37"/>
      <c r="F167" s="37"/>
      <c r="G167" s="37"/>
      <c r="H167" s="1"/>
      <c r="I167" s="3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37"/>
      <c r="D168" s="37"/>
      <c r="E168" s="37"/>
      <c r="F168" s="37"/>
      <c r="G168" s="37"/>
      <c r="H168" s="1"/>
      <c r="I168" s="3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37"/>
      <c r="D169" s="37"/>
      <c r="E169" s="37"/>
      <c r="F169" s="37"/>
      <c r="G169" s="37"/>
      <c r="H169" s="1"/>
      <c r="I169" s="3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37"/>
      <c r="D170" s="37"/>
      <c r="E170" s="37"/>
      <c r="F170" s="37"/>
      <c r="G170" s="37"/>
      <c r="H170" s="1"/>
      <c r="I170" s="3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37"/>
      <c r="D171" s="37"/>
      <c r="E171" s="37"/>
      <c r="F171" s="37"/>
      <c r="G171" s="37"/>
      <c r="H171" s="1"/>
      <c r="I171" s="3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37"/>
      <c r="D172" s="37"/>
      <c r="E172" s="37"/>
      <c r="F172" s="37"/>
      <c r="G172" s="37"/>
      <c r="H172" s="1"/>
      <c r="I172" s="3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37"/>
      <c r="D173" s="37"/>
      <c r="E173" s="37"/>
      <c r="F173" s="37"/>
      <c r="G173" s="37"/>
      <c r="H173" s="1"/>
      <c r="I173" s="3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37"/>
      <c r="D174" s="37"/>
      <c r="E174" s="37"/>
      <c r="F174" s="37"/>
      <c r="G174" s="37"/>
      <c r="H174" s="1"/>
      <c r="I174" s="3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37"/>
      <c r="D175" s="37"/>
      <c r="E175" s="37"/>
      <c r="F175" s="37"/>
      <c r="G175" s="37"/>
      <c r="H175" s="1"/>
      <c r="I175" s="3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37"/>
      <c r="D176" s="37"/>
      <c r="E176" s="37"/>
      <c r="F176" s="37"/>
      <c r="G176" s="37"/>
      <c r="H176" s="1"/>
      <c r="I176" s="3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37"/>
      <c r="D177" s="37"/>
      <c r="E177" s="37"/>
      <c r="F177" s="37"/>
      <c r="G177" s="37"/>
      <c r="H177" s="1"/>
      <c r="I177" s="3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37"/>
      <c r="D178" s="37"/>
      <c r="E178" s="37"/>
      <c r="F178" s="37"/>
      <c r="G178" s="37"/>
      <c r="H178" s="1"/>
      <c r="I178" s="3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37"/>
      <c r="D179" s="37"/>
      <c r="E179" s="37"/>
      <c r="F179" s="37"/>
      <c r="G179" s="37"/>
      <c r="H179" s="1"/>
      <c r="I179" s="3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37"/>
      <c r="D180" s="37"/>
      <c r="E180" s="37"/>
      <c r="F180" s="37"/>
      <c r="G180" s="37"/>
      <c r="H180" s="1"/>
      <c r="I180" s="3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37"/>
      <c r="D181" s="37"/>
      <c r="E181" s="37"/>
      <c r="F181" s="37"/>
      <c r="G181" s="37"/>
      <c r="H181" s="1"/>
      <c r="I181" s="3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37"/>
      <c r="D182" s="37"/>
      <c r="E182" s="37"/>
      <c r="F182" s="37"/>
      <c r="G182" s="37"/>
      <c r="H182" s="1"/>
      <c r="I182" s="3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37"/>
      <c r="D183" s="37"/>
      <c r="E183" s="37"/>
      <c r="F183" s="37"/>
      <c r="G183" s="37"/>
      <c r="H183" s="1"/>
      <c r="I183" s="3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37"/>
      <c r="D184" s="37"/>
      <c r="E184" s="37"/>
      <c r="F184" s="37"/>
      <c r="G184" s="37"/>
      <c r="H184" s="1"/>
      <c r="I184" s="3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37"/>
      <c r="D185" s="37"/>
      <c r="E185" s="37"/>
      <c r="F185" s="37"/>
      <c r="G185" s="37"/>
      <c r="H185" s="1"/>
      <c r="I185" s="3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37"/>
      <c r="D186" s="37"/>
      <c r="E186" s="37"/>
      <c r="F186" s="37"/>
      <c r="G186" s="37"/>
      <c r="H186" s="1"/>
      <c r="I186" s="3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37"/>
      <c r="D187" s="37"/>
      <c r="E187" s="37"/>
      <c r="F187" s="37"/>
      <c r="G187" s="37"/>
      <c r="H187" s="1"/>
      <c r="I187" s="3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37"/>
      <c r="D188" s="37"/>
      <c r="E188" s="37"/>
      <c r="F188" s="37"/>
      <c r="G188" s="37"/>
      <c r="H188" s="1"/>
      <c r="I188" s="3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37"/>
      <c r="D189" s="37"/>
      <c r="E189" s="37"/>
      <c r="F189" s="37"/>
      <c r="G189" s="37"/>
      <c r="H189" s="1"/>
      <c r="I189" s="3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37"/>
      <c r="D190" s="37"/>
      <c r="E190" s="37"/>
      <c r="F190" s="37"/>
      <c r="G190" s="37"/>
      <c r="H190" s="1"/>
      <c r="I190" s="3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37"/>
      <c r="D191" s="37"/>
      <c r="E191" s="37"/>
      <c r="F191" s="37"/>
      <c r="G191" s="37"/>
      <c r="H191" s="1"/>
      <c r="I191" s="3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37"/>
      <c r="D192" s="37"/>
      <c r="E192" s="37"/>
      <c r="F192" s="37"/>
      <c r="G192" s="37"/>
      <c r="H192" s="1"/>
      <c r="I192" s="3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37"/>
      <c r="D193" s="37"/>
      <c r="E193" s="37"/>
      <c r="F193" s="37"/>
      <c r="G193" s="37"/>
      <c r="H193" s="1"/>
      <c r="I193" s="3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37"/>
      <c r="D194" s="37"/>
      <c r="E194" s="37"/>
      <c r="F194" s="37"/>
      <c r="G194" s="37"/>
      <c r="H194" s="1"/>
      <c r="I194" s="3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37"/>
      <c r="D195" s="37"/>
      <c r="E195" s="37"/>
      <c r="F195" s="37"/>
      <c r="G195" s="37"/>
      <c r="H195" s="1"/>
      <c r="I195" s="3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37"/>
      <c r="D196" s="37"/>
      <c r="E196" s="37"/>
      <c r="F196" s="37"/>
      <c r="G196" s="37"/>
      <c r="H196" s="1"/>
      <c r="I196" s="3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37"/>
      <c r="D197" s="37"/>
      <c r="E197" s="37"/>
      <c r="F197" s="37"/>
      <c r="G197" s="37"/>
      <c r="H197" s="1"/>
      <c r="I197" s="3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37"/>
      <c r="D198" s="37"/>
      <c r="E198" s="37"/>
      <c r="F198" s="37"/>
      <c r="G198" s="37"/>
      <c r="H198" s="1"/>
      <c r="I198" s="3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37"/>
      <c r="D199" s="37"/>
      <c r="E199" s="37"/>
      <c r="F199" s="37"/>
      <c r="G199" s="37"/>
      <c r="H199" s="1"/>
      <c r="I199" s="3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37"/>
      <c r="D200" s="37"/>
      <c r="E200" s="37"/>
      <c r="F200" s="37"/>
      <c r="G200" s="37"/>
      <c r="H200" s="1"/>
      <c r="I200" s="3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37"/>
      <c r="D201" s="37"/>
      <c r="E201" s="37"/>
      <c r="F201" s="37"/>
      <c r="G201" s="37"/>
      <c r="H201" s="1"/>
      <c r="I201" s="3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37"/>
      <c r="D202" s="37"/>
      <c r="E202" s="37"/>
      <c r="F202" s="37"/>
      <c r="G202" s="37"/>
      <c r="H202" s="1"/>
      <c r="I202" s="3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37"/>
      <c r="D203" s="37"/>
      <c r="E203" s="37"/>
      <c r="F203" s="37"/>
      <c r="G203" s="37"/>
      <c r="H203" s="1"/>
      <c r="I203" s="3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37"/>
      <c r="D204" s="37"/>
      <c r="E204" s="37"/>
      <c r="F204" s="37"/>
      <c r="G204" s="37"/>
      <c r="H204" s="1"/>
      <c r="I204" s="3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37"/>
      <c r="D205" s="37"/>
      <c r="E205" s="37"/>
      <c r="F205" s="37"/>
      <c r="G205" s="37"/>
      <c r="H205" s="1"/>
      <c r="I205" s="3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37"/>
      <c r="D206" s="37"/>
      <c r="E206" s="37"/>
      <c r="F206" s="37"/>
      <c r="G206" s="37"/>
      <c r="H206" s="1"/>
      <c r="I206" s="3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37"/>
      <c r="D207" s="37"/>
      <c r="E207" s="37"/>
      <c r="F207" s="37"/>
      <c r="G207" s="37"/>
      <c r="H207" s="1"/>
      <c r="I207" s="3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37"/>
      <c r="D208" s="37"/>
      <c r="E208" s="37"/>
      <c r="F208" s="37"/>
      <c r="G208" s="37"/>
      <c r="H208" s="1"/>
      <c r="I208" s="3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37"/>
      <c r="D209" s="37"/>
      <c r="E209" s="37"/>
      <c r="F209" s="37"/>
      <c r="G209" s="37"/>
      <c r="H209" s="1"/>
      <c r="I209" s="3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37"/>
      <c r="D210" s="37"/>
      <c r="E210" s="37"/>
      <c r="F210" s="37"/>
      <c r="G210" s="37"/>
      <c r="H210" s="1"/>
      <c r="I210" s="3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37"/>
      <c r="D211" s="37"/>
      <c r="E211" s="37"/>
      <c r="F211" s="37"/>
      <c r="G211" s="37"/>
      <c r="H211" s="1"/>
      <c r="I211" s="3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37"/>
      <c r="D212" s="37"/>
      <c r="E212" s="37"/>
      <c r="F212" s="37"/>
      <c r="G212" s="37"/>
      <c r="H212" s="1"/>
      <c r="I212" s="3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37"/>
      <c r="D213" s="37"/>
      <c r="E213" s="37"/>
      <c r="F213" s="37"/>
      <c r="G213" s="37"/>
      <c r="H213" s="1"/>
      <c r="I213" s="3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37"/>
      <c r="D214" s="37"/>
      <c r="E214" s="37"/>
      <c r="F214" s="37"/>
      <c r="G214" s="37"/>
      <c r="H214" s="1"/>
      <c r="I214" s="3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37"/>
      <c r="D215" s="37"/>
      <c r="E215" s="37"/>
      <c r="F215" s="37"/>
      <c r="G215" s="37"/>
      <c r="H215" s="1"/>
      <c r="I215" s="3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37"/>
      <c r="D216" s="37"/>
      <c r="E216" s="37"/>
      <c r="F216" s="37"/>
      <c r="G216" s="37"/>
      <c r="H216" s="1"/>
      <c r="I216" s="3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37"/>
      <c r="D217" s="37"/>
      <c r="E217" s="37"/>
      <c r="F217" s="37"/>
      <c r="G217" s="37"/>
      <c r="H217" s="1"/>
      <c r="I217" s="3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37"/>
      <c r="D218" s="37"/>
      <c r="E218" s="37"/>
      <c r="F218" s="37"/>
      <c r="G218" s="37"/>
      <c r="H218" s="1"/>
      <c r="I218" s="3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37"/>
      <c r="D219" s="37"/>
      <c r="E219" s="37"/>
      <c r="F219" s="37"/>
      <c r="G219" s="37"/>
      <c r="H219" s="1"/>
      <c r="I219" s="3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37"/>
      <c r="D220" s="37"/>
      <c r="E220" s="37"/>
      <c r="F220" s="37"/>
      <c r="G220" s="37"/>
      <c r="H220" s="1"/>
      <c r="I220" s="3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37"/>
      <c r="D221" s="37"/>
      <c r="E221" s="37"/>
      <c r="F221" s="37"/>
      <c r="G221" s="37"/>
      <c r="H221" s="1"/>
      <c r="I221" s="3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37"/>
      <c r="D222" s="37"/>
      <c r="E222" s="37"/>
      <c r="F222" s="37"/>
      <c r="G222" s="37"/>
      <c r="H222" s="1"/>
      <c r="I222" s="3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37"/>
      <c r="D223" s="37"/>
      <c r="E223" s="37"/>
      <c r="F223" s="37"/>
      <c r="G223" s="37"/>
      <c r="H223" s="1"/>
      <c r="I223" s="3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37"/>
      <c r="D224" s="37"/>
      <c r="E224" s="37"/>
      <c r="F224" s="37"/>
      <c r="G224" s="37"/>
      <c r="H224" s="1"/>
      <c r="I224" s="3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37"/>
      <c r="D225" s="37"/>
      <c r="E225" s="37"/>
      <c r="F225" s="37"/>
      <c r="G225" s="37"/>
      <c r="H225" s="1"/>
      <c r="I225" s="3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37"/>
      <c r="D226" s="37"/>
      <c r="E226" s="37"/>
      <c r="F226" s="37"/>
      <c r="G226" s="37"/>
      <c r="H226" s="1"/>
      <c r="I226" s="3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37"/>
      <c r="D227" s="37"/>
      <c r="E227" s="37"/>
      <c r="F227" s="37"/>
      <c r="G227" s="37"/>
      <c r="H227" s="1"/>
      <c r="I227" s="3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37"/>
      <c r="D228" s="37"/>
      <c r="E228" s="37"/>
      <c r="F228" s="37"/>
      <c r="G228" s="37"/>
      <c r="H228" s="1"/>
      <c r="I228" s="3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37"/>
      <c r="D229" s="37"/>
      <c r="E229" s="37"/>
      <c r="F229" s="37"/>
      <c r="G229" s="37"/>
      <c r="H229" s="1"/>
      <c r="I229" s="3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37"/>
      <c r="D230" s="37"/>
      <c r="E230" s="37"/>
      <c r="F230" s="37"/>
      <c r="G230" s="37"/>
      <c r="H230" s="1"/>
      <c r="I230" s="3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37"/>
      <c r="D231" s="37"/>
      <c r="E231" s="37"/>
      <c r="F231" s="37"/>
      <c r="G231" s="37"/>
      <c r="H231" s="1"/>
      <c r="I231" s="3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37"/>
      <c r="D232" s="37"/>
      <c r="E232" s="37"/>
      <c r="F232" s="37"/>
      <c r="G232" s="37"/>
      <c r="H232" s="1"/>
      <c r="I232" s="3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37"/>
      <c r="D233" s="37"/>
      <c r="E233" s="37"/>
      <c r="F233" s="37"/>
      <c r="G233" s="37"/>
      <c r="H233" s="1"/>
      <c r="I233" s="3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37"/>
      <c r="D234" s="37"/>
      <c r="E234" s="37"/>
      <c r="F234" s="37"/>
      <c r="G234" s="37"/>
      <c r="H234" s="1"/>
      <c r="I234" s="3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37"/>
      <c r="D235" s="37"/>
      <c r="E235" s="37"/>
      <c r="F235" s="37"/>
      <c r="G235" s="37"/>
      <c r="H235" s="1"/>
      <c r="I235" s="3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37"/>
      <c r="D236" s="37"/>
      <c r="E236" s="37"/>
      <c r="F236" s="37"/>
      <c r="G236" s="37"/>
      <c r="H236" s="1"/>
      <c r="I236" s="3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37"/>
      <c r="D237" s="37"/>
      <c r="E237" s="37"/>
      <c r="F237" s="37"/>
      <c r="G237" s="37"/>
      <c r="H237" s="1"/>
      <c r="I237" s="3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37"/>
      <c r="D238" s="37"/>
      <c r="E238" s="37"/>
      <c r="F238" s="37"/>
      <c r="G238" s="37"/>
      <c r="H238" s="1"/>
      <c r="I238" s="3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37"/>
      <c r="D239" s="37"/>
      <c r="E239" s="37"/>
      <c r="F239" s="37"/>
      <c r="G239" s="37"/>
      <c r="H239" s="1"/>
      <c r="I239" s="3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37"/>
      <c r="D240" s="37"/>
      <c r="E240" s="37"/>
      <c r="F240" s="37"/>
      <c r="G240" s="37"/>
      <c r="H240" s="1"/>
      <c r="I240" s="3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37"/>
      <c r="D241" s="37"/>
      <c r="E241" s="37"/>
      <c r="F241" s="37"/>
      <c r="G241" s="37"/>
      <c r="H241" s="1"/>
      <c r="I241" s="3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37"/>
      <c r="D242" s="37"/>
      <c r="E242" s="37"/>
      <c r="F242" s="37"/>
      <c r="G242" s="37"/>
      <c r="H242" s="1"/>
      <c r="I242" s="3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37"/>
      <c r="D243" s="37"/>
      <c r="E243" s="37"/>
      <c r="F243" s="37"/>
      <c r="G243" s="37"/>
      <c r="H243" s="1"/>
      <c r="I243" s="3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37"/>
      <c r="D244" s="37"/>
      <c r="E244" s="37"/>
      <c r="F244" s="37"/>
      <c r="G244" s="37"/>
      <c r="H244" s="1"/>
      <c r="I244" s="3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37"/>
      <c r="D245" s="37"/>
      <c r="E245" s="37"/>
      <c r="F245" s="37"/>
      <c r="G245" s="37"/>
      <c r="H245" s="1"/>
      <c r="I245" s="3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37"/>
      <c r="D246" s="37"/>
      <c r="E246" s="37"/>
      <c r="F246" s="37"/>
      <c r="G246" s="37"/>
      <c r="H246" s="1"/>
      <c r="I246" s="3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37"/>
      <c r="D247" s="37"/>
      <c r="E247" s="37"/>
      <c r="F247" s="37"/>
      <c r="G247" s="37"/>
      <c r="H247" s="1"/>
      <c r="I247" s="3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37"/>
      <c r="D248" s="37"/>
      <c r="E248" s="37"/>
      <c r="F248" s="37"/>
      <c r="G248" s="37"/>
      <c r="H248" s="1"/>
      <c r="I248" s="3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37"/>
      <c r="D249" s="37"/>
      <c r="E249" s="37"/>
      <c r="F249" s="37"/>
      <c r="G249" s="37"/>
      <c r="H249" s="1"/>
      <c r="I249" s="3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37"/>
      <c r="D250" s="37"/>
      <c r="E250" s="37"/>
      <c r="F250" s="37"/>
      <c r="G250" s="37"/>
      <c r="H250" s="1"/>
      <c r="I250" s="3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37"/>
      <c r="D251" s="37"/>
      <c r="E251" s="37"/>
      <c r="F251" s="37"/>
      <c r="G251" s="37"/>
      <c r="H251" s="1"/>
      <c r="I251" s="3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37"/>
      <c r="D252" s="37"/>
      <c r="E252" s="37"/>
      <c r="F252" s="37"/>
      <c r="G252" s="37"/>
      <c r="H252" s="1"/>
      <c r="I252" s="3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37"/>
      <c r="D253" s="37"/>
      <c r="E253" s="37"/>
      <c r="F253" s="37"/>
      <c r="G253" s="37"/>
      <c r="H253" s="1"/>
      <c r="I253" s="3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37"/>
      <c r="D254" s="37"/>
      <c r="E254" s="37"/>
      <c r="F254" s="37"/>
      <c r="G254" s="37"/>
      <c r="H254" s="1"/>
      <c r="I254" s="3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37"/>
      <c r="D255" s="37"/>
      <c r="E255" s="37"/>
      <c r="F255" s="37"/>
      <c r="G255" s="37"/>
      <c r="H255" s="1"/>
      <c r="I255" s="3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37"/>
      <c r="D256" s="37"/>
      <c r="E256" s="37"/>
      <c r="F256" s="37"/>
      <c r="G256" s="37"/>
      <c r="H256" s="1"/>
      <c r="I256" s="3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37"/>
      <c r="D257" s="37"/>
      <c r="E257" s="37"/>
      <c r="F257" s="37"/>
      <c r="G257" s="37"/>
      <c r="H257" s="1"/>
      <c r="I257" s="3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37"/>
      <c r="D258" s="37"/>
      <c r="E258" s="37"/>
      <c r="F258" s="37"/>
      <c r="G258" s="37"/>
      <c r="H258" s="1"/>
      <c r="I258" s="3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37"/>
      <c r="D259" s="37"/>
      <c r="E259" s="37"/>
      <c r="F259" s="37"/>
      <c r="G259" s="37"/>
      <c r="H259" s="1"/>
      <c r="I259" s="3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37"/>
      <c r="D260" s="37"/>
      <c r="E260" s="37"/>
      <c r="F260" s="37"/>
      <c r="G260" s="37"/>
      <c r="H260" s="1"/>
      <c r="I260" s="3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37"/>
      <c r="D261" s="37"/>
      <c r="E261" s="37"/>
      <c r="F261" s="37"/>
      <c r="G261" s="37"/>
      <c r="H261" s="1"/>
      <c r="I261" s="3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37"/>
      <c r="D262" s="37"/>
      <c r="E262" s="37"/>
      <c r="F262" s="37"/>
      <c r="G262" s="37"/>
      <c r="H262" s="1"/>
      <c r="I262" s="3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37"/>
      <c r="D263" s="37"/>
      <c r="E263" s="37"/>
      <c r="F263" s="37"/>
      <c r="G263" s="37"/>
      <c r="H263" s="1"/>
      <c r="I263" s="37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37"/>
      <c r="D264" s="37"/>
      <c r="E264" s="37"/>
      <c r="F264" s="37"/>
      <c r="G264" s="37"/>
      <c r="H264" s="1"/>
      <c r="I264" s="37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37"/>
      <c r="D265" s="37"/>
      <c r="E265" s="37"/>
      <c r="F265" s="37"/>
      <c r="G265" s="37"/>
      <c r="H265" s="1"/>
      <c r="I265" s="37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37"/>
      <c r="D266" s="37"/>
      <c r="E266" s="37"/>
      <c r="F266" s="37"/>
      <c r="G266" s="37"/>
      <c r="H266" s="1"/>
      <c r="I266" s="37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37"/>
      <c r="D267" s="37"/>
      <c r="E267" s="37"/>
      <c r="F267" s="37"/>
      <c r="G267" s="37"/>
      <c r="H267" s="1"/>
      <c r="I267" s="37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37"/>
      <c r="D268" s="37"/>
      <c r="E268" s="37"/>
      <c r="F268" s="37"/>
      <c r="G268" s="37"/>
      <c r="H268" s="1"/>
      <c r="I268" s="37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37"/>
      <c r="D269" s="37"/>
      <c r="E269" s="37"/>
      <c r="F269" s="37"/>
      <c r="G269" s="37"/>
      <c r="H269" s="1"/>
      <c r="I269" s="37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37"/>
      <c r="D270" s="37"/>
      <c r="E270" s="37"/>
      <c r="F270" s="37"/>
      <c r="G270" s="37"/>
      <c r="H270" s="1"/>
      <c r="I270" s="37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37"/>
      <c r="D271" s="37"/>
      <c r="E271" s="37"/>
      <c r="F271" s="37"/>
      <c r="G271" s="37"/>
      <c r="H271" s="1"/>
      <c r="I271" s="37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37"/>
      <c r="D272" s="37"/>
      <c r="E272" s="37"/>
      <c r="F272" s="37"/>
      <c r="G272" s="37"/>
      <c r="H272" s="1"/>
      <c r="I272" s="37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37"/>
      <c r="D273" s="37"/>
      <c r="E273" s="37"/>
      <c r="F273" s="37"/>
      <c r="G273" s="37"/>
      <c r="H273" s="1"/>
      <c r="I273" s="37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37"/>
      <c r="D274" s="37"/>
      <c r="E274" s="37"/>
      <c r="F274" s="37"/>
      <c r="G274" s="37"/>
      <c r="H274" s="1"/>
      <c r="I274" s="37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37"/>
      <c r="D275" s="37"/>
      <c r="E275" s="37"/>
      <c r="F275" s="37"/>
      <c r="G275" s="37"/>
      <c r="H275" s="1"/>
      <c r="I275" s="37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37"/>
      <c r="D276" s="37"/>
      <c r="E276" s="37"/>
      <c r="F276" s="37"/>
      <c r="G276" s="37"/>
      <c r="H276" s="1"/>
      <c r="I276" s="37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37"/>
      <c r="D277" s="37"/>
      <c r="E277" s="37"/>
      <c r="F277" s="37"/>
      <c r="G277" s="37"/>
      <c r="H277" s="1"/>
      <c r="I277" s="37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37"/>
      <c r="D278" s="37"/>
      <c r="E278" s="37"/>
      <c r="F278" s="37"/>
      <c r="G278" s="37"/>
      <c r="H278" s="1"/>
      <c r="I278" s="37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37"/>
      <c r="D279" s="37"/>
      <c r="E279" s="37"/>
      <c r="F279" s="37"/>
      <c r="G279" s="37"/>
      <c r="H279" s="1"/>
      <c r="I279" s="3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37"/>
      <c r="D280" s="37"/>
      <c r="E280" s="37"/>
      <c r="F280" s="37"/>
      <c r="G280" s="37"/>
      <c r="H280" s="1"/>
      <c r="I280" s="37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37"/>
      <c r="D281" s="37"/>
      <c r="E281" s="37"/>
      <c r="F281" s="37"/>
      <c r="G281" s="37"/>
      <c r="H281" s="1"/>
      <c r="I281" s="37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37"/>
      <c r="D282" s="37"/>
      <c r="E282" s="37"/>
      <c r="F282" s="37"/>
      <c r="G282" s="37"/>
      <c r="H282" s="1"/>
      <c r="I282" s="37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37"/>
      <c r="D283" s="37"/>
      <c r="E283" s="37"/>
      <c r="F283" s="37"/>
      <c r="G283" s="37"/>
      <c r="H283" s="1"/>
      <c r="I283" s="37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37"/>
      <c r="D284" s="37"/>
      <c r="E284" s="37"/>
      <c r="F284" s="37"/>
      <c r="G284" s="37"/>
      <c r="H284" s="1"/>
      <c r="I284" s="37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37"/>
      <c r="D285" s="37"/>
      <c r="E285" s="37"/>
      <c r="F285" s="37"/>
      <c r="G285" s="37"/>
      <c r="H285" s="1"/>
      <c r="I285" s="37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37"/>
      <c r="D286" s="37"/>
      <c r="E286" s="37"/>
      <c r="F286" s="37"/>
      <c r="G286" s="37"/>
      <c r="H286" s="1"/>
      <c r="I286" s="37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37"/>
      <c r="D287" s="37"/>
      <c r="E287" s="37"/>
      <c r="F287" s="37"/>
      <c r="G287" s="37"/>
      <c r="H287" s="1"/>
      <c r="I287" s="3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37"/>
      <c r="D288" s="37"/>
      <c r="E288" s="37"/>
      <c r="F288" s="37"/>
      <c r="G288" s="37"/>
      <c r="H288" s="1"/>
      <c r="I288" s="37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37"/>
      <c r="D289" s="37"/>
      <c r="E289" s="37"/>
      <c r="F289" s="37"/>
      <c r="G289" s="37"/>
      <c r="H289" s="1"/>
      <c r="I289" s="37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37"/>
      <c r="D290" s="37"/>
      <c r="E290" s="37"/>
      <c r="F290" s="37"/>
      <c r="G290" s="37"/>
      <c r="H290" s="1"/>
      <c r="I290" s="37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37"/>
      <c r="D291" s="37"/>
      <c r="E291" s="37"/>
      <c r="F291" s="37"/>
      <c r="G291" s="37"/>
      <c r="H291" s="1"/>
      <c r="I291" s="37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37"/>
      <c r="D292" s="37"/>
      <c r="E292" s="37"/>
      <c r="F292" s="37"/>
      <c r="G292" s="37"/>
      <c r="H292" s="1"/>
      <c r="I292" s="37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37"/>
      <c r="D293" s="37"/>
      <c r="E293" s="37"/>
      <c r="F293" s="37"/>
      <c r="G293" s="37"/>
      <c r="H293" s="1"/>
      <c r="I293" s="37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37"/>
      <c r="D294" s="37"/>
      <c r="E294" s="37"/>
      <c r="F294" s="37"/>
      <c r="G294" s="37"/>
      <c r="H294" s="1"/>
      <c r="I294" s="37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37"/>
      <c r="D295" s="37"/>
      <c r="E295" s="37"/>
      <c r="F295" s="37"/>
      <c r="G295" s="37"/>
      <c r="H295" s="1"/>
      <c r="I295" s="37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37"/>
      <c r="D296" s="37"/>
      <c r="E296" s="37"/>
      <c r="F296" s="37"/>
      <c r="G296" s="37"/>
      <c r="H296" s="1"/>
      <c r="I296" s="37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37"/>
      <c r="D297" s="37"/>
      <c r="E297" s="37"/>
      <c r="F297" s="37"/>
      <c r="G297" s="37"/>
      <c r="H297" s="1"/>
      <c r="I297" s="37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37"/>
      <c r="D298" s="37"/>
      <c r="E298" s="37"/>
      <c r="F298" s="37"/>
      <c r="G298" s="37"/>
      <c r="H298" s="1"/>
      <c r="I298" s="37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37"/>
      <c r="D299" s="37"/>
      <c r="E299" s="37"/>
      <c r="F299" s="37"/>
      <c r="G299" s="37"/>
      <c r="H299" s="1"/>
      <c r="I299" s="3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37"/>
      <c r="D300" s="37"/>
      <c r="E300" s="37"/>
      <c r="F300" s="37"/>
      <c r="G300" s="37"/>
      <c r="H300" s="1"/>
      <c r="I300" s="37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37"/>
      <c r="D301" s="37"/>
      <c r="E301" s="37"/>
      <c r="F301" s="37"/>
      <c r="G301" s="37"/>
      <c r="H301" s="1"/>
      <c r="I301" s="37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37"/>
      <c r="D302" s="37"/>
      <c r="E302" s="37"/>
      <c r="F302" s="37"/>
      <c r="G302" s="37"/>
      <c r="H302" s="1"/>
      <c r="I302" s="37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37"/>
      <c r="D303" s="37"/>
      <c r="E303" s="37"/>
      <c r="F303" s="37"/>
      <c r="G303" s="37"/>
      <c r="H303" s="1"/>
      <c r="I303" s="37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37"/>
      <c r="D304" s="37"/>
      <c r="E304" s="37"/>
      <c r="F304" s="37"/>
      <c r="G304" s="37"/>
      <c r="H304" s="1"/>
      <c r="I304" s="37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37"/>
      <c r="D305" s="37"/>
      <c r="E305" s="37"/>
      <c r="F305" s="37"/>
      <c r="G305" s="37"/>
      <c r="H305" s="1"/>
      <c r="I305" s="37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37"/>
      <c r="D306" s="37"/>
      <c r="E306" s="37"/>
      <c r="F306" s="37"/>
      <c r="G306" s="37"/>
      <c r="H306" s="1"/>
      <c r="I306" s="37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37"/>
      <c r="D307" s="37"/>
      <c r="E307" s="37"/>
      <c r="F307" s="37"/>
      <c r="G307" s="37"/>
      <c r="H307" s="1"/>
      <c r="I307" s="37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37"/>
      <c r="D308" s="37"/>
      <c r="E308" s="37"/>
      <c r="F308" s="37"/>
      <c r="G308" s="37"/>
      <c r="H308" s="1"/>
      <c r="I308" s="37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37"/>
      <c r="D309" s="37"/>
      <c r="E309" s="37"/>
      <c r="F309" s="37"/>
      <c r="G309" s="37"/>
      <c r="H309" s="1"/>
      <c r="I309" s="37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37"/>
      <c r="D310" s="37"/>
      <c r="E310" s="37"/>
      <c r="F310" s="37"/>
      <c r="G310" s="37"/>
      <c r="H310" s="1"/>
      <c r="I310" s="37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37"/>
      <c r="D311" s="37"/>
      <c r="E311" s="37"/>
      <c r="F311" s="37"/>
      <c r="G311" s="37"/>
      <c r="H311" s="1"/>
      <c r="I311" s="37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37"/>
      <c r="D312" s="37"/>
      <c r="E312" s="37"/>
      <c r="F312" s="37"/>
      <c r="G312" s="37"/>
      <c r="H312" s="1"/>
      <c r="I312" s="37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37"/>
      <c r="D313" s="37"/>
      <c r="E313" s="37"/>
      <c r="F313" s="37"/>
      <c r="G313" s="37"/>
      <c r="H313" s="1"/>
      <c r="I313" s="37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37"/>
      <c r="D314" s="37"/>
      <c r="E314" s="37"/>
      <c r="F314" s="37"/>
      <c r="G314" s="37"/>
      <c r="H314" s="1"/>
      <c r="I314" s="37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37"/>
      <c r="D315" s="37"/>
      <c r="E315" s="37"/>
      <c r="F315" s="37"/>
      <c r="G315" s="37"/>
      <c r="H315" s="1"/>
      <c r="I315" s="37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37"/>
      <c r="D316" s="37"/>
      <c r="E316" s="37"/>
      <c r="F316" s="37"/>
      <c r="G316" s="37"/>
      <c r="H316" s="1"/>
      <c r="I316" s="3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37"/>
      <c r="D317" s="37"/>
      <c r="E317" s="37"/>
      <c r="F317" s="37"/>
      <c r="G317" s="37"/>
      <c r="H317" s="1"/>
      <c r="I317" s="3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37"/>
      <c r="D318" s="37"/>
      <c r="E318" s="37"/>
      <c r="F318" s="37"/>
      <c r="G318" s="37"/>
      <c r="H318" s="1"/>
      <c r="I318" s="37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37"/>
      <c r="D319" s="37"/>
      <c r="E319" s="37"/>
      <c r="F319" s="37"/>
      <c r="G319" s="37"/>
      <c r="H319" s="1"/>
      <c r="I319" s="37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37"/>
      <c r="D320" s="37"/>
      <c r="E320" s="37"/>
      <c r="F320" s="37"/>
      <c r="G320" s="37"/>
      <c r="H320" s="1"/>
      <c r="I320" s="37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37"/>
      <c r="D321" s="37"/>
      <c r="E321" s="37"/>
      <c r="F321" s="37"/>
      <c r="G321" s="37"/>
      <c r="H321" s="1"/>
      <c r="I321" s="37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37"/>
      <c r="D322" s="37"/>
      <c r="E322" s="37"/>
      <c r="F322" s="37"/>
      <c r="G322" s="37"/>
      <c r="H322" s="1"/>
      <c r="I322" s="37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37"/>
      <c r="D323" s="37"/>
      <c r="E323" s="37"/>
      <c r="F323" s="37"/>
      <c r="G323" s="37"/>
      <c r="H323" s="1"/>
      <c r="I323" s="3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37"/>
      <c r="D324" s="37"/>
      <c r="E324" s="37"/>
      <c r="F324" s="37"/>
      <c r="G324" s="37"/>
      <c r="H324" s="1"/>
      <c r="I324" s="3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37"/>
      <c r="D325" s="37"/>
      <c r="E325" s="37"/>
      <c r="F325" s="37"/>
      <c r="G325" s="37"/>
      <c r="H325" s="1"/>
      <c r="I325" s="37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37"/>
      <c r="D326" s="37"/>
      <c r="E326" s="37"/>
      <c r="F326" s="37"/>
      <c r="G326" s="37"/>
      <c r="H326" s="1"/>
      <c r="I326" s="37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37"/>
      <c r="D327" s="37"/>
      <c r="E327" s="37"/>
      <c r="F327" s="37"/>
      <c r="G327" s="37"/>
      <c r="H327" s="1"/>
      <c r="I327" s="37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37"/>
      <c r="D328" s="37"/>
      <c r="E328" s="37"/>
      <c r="F328" s="37"/>
      <c r="G328" s="37"/>
      <c r="H328" s="1"/>
      <c r="I328" s="37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37"/>
      <c r="D329" s="37"/>
      <c r="E329" s="37"/>
      <c r="F329" s="37"/>
      <c r="G329" s="37"/>
      <c r="H329" s="1"/>
      <c r="I329" s="37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37"/>
      <c r="D330" s="37"/>
      <c r="E330" s="37"/>
      <c r="F330" s="37"/>
      <c r="G330" s="37"/>
      <c r="H330" s="1"/>
      <c r="I330" s="37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37"/>
      <c r="D331" s="37"/>
      <c r="E331" s="37"/>
      <c r="F331" s="37"/>
      <c r="G331" s="37"/>
      <c r="H331" s="1"/>
      <c r="I331" s="37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37"/>
      <c r="D332" s="37"/>
      <c r="E332" s="37"/>
      <c r="F332" s="37"/>
      <c r="G332" s="37"/>
      <c r="H332" s="1"/>
      <c r="I332" s="37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37"/>
      <c r="D333" s="37"/>
      <c r="E333" s="37"/>
      <c r="F333" s="37"/>
      <c r="G333" s="37"/>
      <c r="H333" s="1"/>
      <c r="I333" s="37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37"/>
      <c r="D334" s="37"/>
      <c r="E334" s="37"/>
      <c r="F334" s="37"/>
      <c r="G334" s="37"/>
      <c r="H334" s="1"/>
      <c r="I334" s="37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37"/>
      <c r="D335" s="37"/>
      <c r="E335" s="37"/>
      <c r="F335" s="37"/>
      <c r="G335" s="37"/>
      <c r="H335" s="1"/>
      <c r="I335" s="37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37"/>
      <c r="D336" s="37"/>
      <c r="E336" s="37"/>
      <c r="F336" s="37"/>
      <c r="G336" s="37"/>
      <c r="H336" s="1"/>
      <c r="I336" s="37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37"/>
      <c r="D337" s="37"/>
      <c r="E337" s="37"/>
      <c r="F337" s="37"/>
      <c r="G337" s="37"/>
      <c r="H337" s="1"/>
      <c r="I337" s="37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37"/>
      <c r="D338" s="37"/>
      <c r="E338" s="37"/>
      <c r="F338" s="37"/>
      <c r="G338" s="37"/>
      <c r="H338" s="1"/>
      <c r="I338" s="37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37"/>
      <c r="D339" s="37"/>
      <c r="E339" s="37"/>
      <c r="F339" s="37"/>
      <c r="G339" s="37"/>
      <c r="H339" s="1"/>
      <c r="I339" s="37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37"/>
      <c r="D340" s="37"/>
      <c r="E340" s="37"/>
      <c r="F340" s="37"/>
      <c r="G340" s="37"/>
      <c r="H340" s="1"/>
      <c r="I340" s="37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37"/>
      <c r="D341" s="37"/>
      <c r="E341" s="37"/>
      <c r="F341" s="37"/>
      <c r="G341" s="37"/>
      <c r="H341" s="1"/>
      <c r="I341" s="37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37"/>
      <c r="D342" s="37"/>
      <c r="E342" s="37"/>
      <c r="F342" s="37"/>
      <c r="G342" s="37"/>
      <c r="H342" s="1"/>
      <c r="I342" s="37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37"/>
      <c r="D343" s="37"/>
      <c r="E343" s="37"/>
      <c r="F343" s="37"/>
      <c r="G343" s="37"/>
      <c r="H343" s="1"/>
      <c r="I343" s="37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37"/>
      <c r="D344" s="37"/>
      <c r="E344" s="37"/>
      <c r="F344" s="37"/>
      <c r="G344" s="37"/>
      <c r="H344" s="1"/>
      <c r="I344" s="37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37"/>
      <c r="D345" s="37"/>
      <c r="E345" s="37"/>
      <c r="F345" s="37"/>
      <c r="G345" s="37"/>
      <c r="H345" s="1"/>
      <c r="I345" s="37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37"/>
      <c r="D346" s="37"/>
      <c r="E346" s="37"/>
      <c r="F346" s="37"/>
      <c r="G346" s="37"/>
      <c r="H346" s="1"/>
      <c r="I346" s="37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37"/>
      <c r="D347" s="37"/>
      <c r="E347" s="37"/>
      <c r="F347" s="37"/>
      <c r="G347" s="37"/>
      <c r="H347" s="1"/>
      <c r="I347" s="37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37"/>
      <c r="D348" s="37"/>
      <c r="E348" s="37"/>
      <c r="F348" s="37"/>
      <c r="G348" s="37"/>
      <c r="H348" s="1"/>
      <c r="I348" s="37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37"/>
      <c r="D349" s="37"/>
      <c r="E349" s="37"/>
      <c r="F349" s="37"/>
      <c r="G349" s="37"/>
      <c r="H349" s="1"/>
      <c r="I349" s="3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37"/>
      <c r="D350" s="37"/>
      <c r="E350" s="37"/>
      <c r="F350" s="37"/>
      <c r="G350" s="37"/>
      <c r="H350" s="1"/>
      <c r="I350" s="37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37"/>
      <c r="D351" s="37"/>
      <c r="E351" s="37"/>
      <c r="F351" s="37"/>
      <c r="G351" s="37"/>
      <c r="H351" s="1"/>
      <c r="I351" s="37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37"/>
      <c r="D352" s="37"/>
      <c r="E352" s="37"/>
      <c r="F352" s="37"/>
      <c r="G352" s="37"/>
      <c r="H352" s="1"/>
      <c r="I352" s="37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37"/>
      <c r="D353" s="37"/>
      <c r="E353" s="37"/>
      <c r="F353" s="37"/>
      <c r="G353" s="37"/>
      <c r="H353" s="1"/>
      <c r="I353" s="37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37"/>
      <c r="D354" s="37"/>
      <c r="E354" s="37"/>
      <c r="F354" s="37"/>
      <c r="G354" s="37"/>
      <c r="H354" s="1"/>
      <c r="I354" s="37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37"/>
      <c r="D355" s="37"/>
      <c r="E355" s="37"/>
      <c r="F355" s="37"/>
      <c r="G355" s="37"/>
      <c r="H355" s="1"/>
      <c r="I355" s="37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37"/>
      <c r="D356" s="37"/>
      <c r="E356" s="37"/>
      <c r="F356" s="37"/>
      <c r="G356" s="37"/>
      <c r="H356" s="1"/>
      <c r="I356" s="37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37"/>
      <c r="D357" s="37"/>
      <c r="E357" s="37"/>
      <c r="F357" s="37"/>
      <c r="G357" s="37"/>
      <c r="H357" s="1"/>
      <c r="I357" s="37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37"/>
      <c r="D358" s="37"/>
      <c r="E358" s="37"/>
      <c r="F358" s="37"/>
      <c r="G358" s="37"/>
      <c r="H358" s="1"/>
      <c r="I358" s="37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37"/>
      <c r="D359" s="37"/>
      <c r="E359" s="37"/>
      <c r="F359" s="37"/>
      <c r="G359" s="37"/>
      <c r="H359" s="1"/>
      <c r="I359" s="37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37"/>
      <c r="D360" s="37"/>
      <c r="E360" s="37"/>
      <c r="F360" s="37"/>
      <c r="G360" s="37"/>
      <c r="H360" s="1"/>
      <c r="I360" s="37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37"/>
      <c r="D361" s="37"/>
      <c r="E361" s="37"/>
      <c r="F361" s="37"/>
      <c r="G361" s="37"/>
      <c r="H361" s="1"/>
      <c r="I361" s="37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37"/>
      <c r="D362" s="37"/>
      <c r="E362" s="37"/>
      <c r="F362" s="37"/>
      <c r="G362" s="37"/>
      <c r="H362" s="1"/>
      <c r="I362" s="37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37"/>
      <c r="D363" s="37"/>
      <c r="E363" s="37"/>
      <c r="F363" s="37"/>
      <c r="G363" s="37"/>
      <c r="H363" s="1"/>
      <c r="I363" s="37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37"/>
      <c r="D364" s="37"/>
      <c r="E364" s="37"/>
      <c r="F364" s="37"/>
      <c r="G364" s="37"/>
      <c r="H364" s="1"/>
      <c r="I364" s="37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37"/>
      <c r="D365" s="37"/>
      <c r="E365" s="37"/>
      <c r="F365" s="37"/>
      <c r="G365" s="37"/>
      <c r="H365" s="1"/>
      <c r="I365" s="37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37"/>
      <c r="D366" s="37"/>
      <c r="E366" s="37"/>
      <c r="F366" s="37"/>
      <c r="G366" s="37"/>
      <c r="H366" s="1"/>
      <c r="I366" s="37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37"/>
      <c r="D367" s="37"/>
      <c r="E367" s="37"/>
      <c r="F367" s="37"/>
      <c r="G367" s="37"/>
      <c r="H367" s="1"/>
      <c r="I367" s="37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37"/>
      <c r="D368" s="37"/>
      <c r="E368" s="37"/>
      <c r="F368" s="37"/>
      <c r="G368" s="37"/>
      <c r="H368" s="1"/>
      <c r="I368" s="37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37"/>
      <c r="D369" s="37"/>
      <c r="E369" s="37"/>
      <c r="F369" s="37"/>
      <c r="G369" s="37"/>
      <c r="H369" s="1"/>
      <c r="I369" s="37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37"/>
      <c r="D370" s="37"/>
      <c r="E370" s="37"/>
      <c r="F370" s="37"/>
      <c r="G370" s="37"/>
      <c r="H370" s="1"/>
      <c r="I370" s="37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37"/>
      <c r="D371" s="37"/>
      <c r="E371" s="37"/>
      <c r="F371" s="37"/>
      <c r="G371" s="37"/>
      <c r="H371" s="1"/>
      <c r="I371" s="37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37"/>
      <c r="D372" s="37"/>
      <c r="E372" s="37"/>
      <c r="F372" s="37"/>
      <c r="G372" s="37"/>
      <c r="H372" s="1"/>
      <c r="I372" s="37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37"/>
      <c r="D373" s="37"/>
      <c r="E373" s="37"/>
      <c r="F373" s="37"/>
      <c r="G373" s="37"/>
      <c r="H373" s="1"/>
      <c r="I373" s="37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37"/>
      <c r="D374" s="37"/>
      <c r="E374" s="37"/>
      <c r="F374" s="37"/>
      <c r="G374" s="37"/>
      <c r="H374" s="1"/>
      <c r="I374" s="37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37"/>
      <c r="D375" s="37"/>
      <c r="E375" s="37"/>
      <c r="F375" s="37"/>
      <c r="G375" s="37"/>
      <c r="H375" s="1"/>
      <c r="I375" s="37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37"/>
      <c r="D376" s="37"/>
      <c r="E376" s="37"/>
      <c r="F376" s="37"/>
      <c r="G376" s="37"/>
      <c r="H376" s="1"/>
      <c r="I376" s="37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37"/>
      <c r="D377" s="37"/>
      <c r="E377" s="37"/>
      <c r="F377" s="37"/>
      <c r="G377" s="37"/>
      <c r="H377" s="1"/>
      <c r="I377" s="37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37"/>
      <c r="D378" s="37"/>
      <c r="E378" s="37"/>
      <c r="F378" s="37"/>
      <c r="G378" s="37"/>
      <c r="H378" s="1"/>
      <c r="I378" s="37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37"/>
      <c r="D379" s="37"/>
      <c r="E379" s="37"/>
      <c r="F379" s="37"/>
      <c r="G379" s="37"/>
      <c r="H379" s="1"/>
      <c r="I379" s="37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37"/>
      <c r="D380" s="37"/>
      <c r="E380" s="37"/>
      <c r="F380" s="37"/>
      <c r="G380" s="37"/>
      <c r="H380" s="1"/>
      <c r="I380" s="37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37"/>
      <c r="D381" s="37"/>
      <c r="E381" s="37"/>
      <c r="F381" s="37"/>
      <c r="G381" s="37"/>
      <c r="H381" s="1"/>
      <c r="I381" s="37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37"/>
      <c r="D382" s="37"/>
      <c r="E382" s="37"/>
      <c r="F382" s="37"/>
      <c r="G382" s="37"/>
      <c r="H382" s="1"/>
      <c r="I382" s="37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37"/>
      <c r="D383" s="37"/>
      <c r="E383" s="37"/>
      <c r="F383" s="37"/>
      <c r="G383" s="37"/>
      <c r="H383" s="1"/>
      <c r="I383" s="37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37"/>
      <c r="D384" s="37"/>
      <c r="E384" s="37"/>
      <c r="F384" s="37"/>
      <c r="G384" s="37"/>
      <c r="H384" s="1"/>
      <c r="I384" s="37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37"/>
      <c r="D385" s="37"/>
      <c r="E385" s="37"/>
      <c r="F385" s="37"/>
      <c r="G385" s="37"/>
      <c r="H385" s="1"/>
      <c r="I385" s="37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37"/>
      <c r="D386" s="37"/>
      <c r="E386" s="37"/>
      <c r="F386" s="37"/>
      <c r="G386" s="37"/>
      <c r="H386" s="1"/>
      <c r="I386" s="37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37"/>
      <c r="D387" s="37"/>
      <c r="E387" s="37"/>
      <c r="F387" s="37"/>
      <c r="G387" s="37"/>
      <c r="H387" s="1"/>
      <c r="I387" s="37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37"/>
      <c r="D388" s="37"/>
      <c r="E388" s="37"/>
      <c r="F388" s="37"/>
      <c r="G388" s="37"/>
      <c r="H388" s="1"/>
      <c r="I388" s="37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37"/>
      <c r="D389" s="37"/>
      <c r="E389" s="37"/>
      <c r="F389" s="37"/>
      <c r="G389" s="37"/>
      <c r="H389" s="1"/>
      <c r="I389" s="37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37"/>
      <c r="D390" s="37"/>
      <c r="E390" s="37"/>
      <c r="F390" s="37"/>
      <c r="G390" s="37"/>
      <c r="H390" s="1"/>
      <c r="I390" s="37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37"/>
      <c r="D391" s="37"/>
      <c r="E391" s="37"/>
      <c r="F391" s="37"/>
      <c r="G391" s="37"/>
      <c r="H391" s="1"/>
      <c r="I391" s="37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37"/>
      <c r="D392" s="37"/>
      <c r="E392" s="37"/>
      <c r="F392" s="37"/>
      <c r="G392" s="37"/>
      <c r="H392" s="1"/>
      <c r="I392" s="37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37"/>
      <c r="D393" s="37"/>
      <c r="E393" s="37"/>
      <c r="F393" s="37"/>
      <c r="G393" s="37"/>
      <c r="H393" s="1"/>
      <c r="I393" s="37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37"/>
      <c r="D394" s="37"/>
      <c r="E394" s="37"/>
      <c r="F394" s="37"/>
      <c r="G394" s="37"/>
      <c r="H394" s="1"/>
      <c r="I394" s="37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37"/>
      <c r="D395" s="37"/>
      <c r="E395" s="37"/>
      <c r="F395" s="37"/>
      <c r="G395" s="37"/>
      <c r="H395" s="1"/>
      <c r="I395" s="37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37"/>
      <c r="D396" s="37"/>
      <c r="E396" s="37"/>
      <c r="F396" s="37"/>
      <c r="G396" s="37"/>
      <c r="H396" s="1"/>
      <c r="I396" s="37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37"/>
      <c r="D397" s="37"/>
      <c r="E397" s="37"/>
      <c r="F397" s="37"/>
      <c r="G397" s="37"/>
      <c r="H397" s="1"/>
      <c r="I397" s="37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37"/>
      <c r="D398" s="37"/>
      <c r="E398" s="37"/>
      <c r="F398" s="37"/>
      <c r="G398" s="37"/>
      <c r="H398" s="1"/>
      <c r="I398" s="37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37"/>
      <c r="D399" s="37"/>
      <c r="E399" s="37"/>
      <c r="F399" s="37"/>
      <c r="G399" s="37"/>
      <c r="H399" s="1"/>
      <c r="I399" s="3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37"/>
      <c r="D400" s="37"/>
      <c r="E400" s="37"/>
      <c r="F400" s="37"/>
      <c r="G400" s="37"/>
      <c r="H400" s="1"/>
      <c r="I400" s="37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37"/>
      <c r="D401" s="37"/>
      <c r="E401" s="37"/>
      <c r="F401" s="37"/>
      <c r="G401" s="37"/>
      <c r="H401" s="1"/>
      <c r="I401" s="37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37"/>
      <c r="D402" s="37"/>
      <c r="E402" s="37"/>
      <c r="F402" s="37"/>
      <c r="G402" s="37"/>
      <c r="H402" s="1"/>
      <c r="I402" s="37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37"/>
      <c r="D403" s="37"/>
      <c r="E403" s="37"/>
      <c r="F403" s="37"/>
      <c r="G403" s="37"/>
      <c r="H403" s="1"/>
      <c r="I403" s="37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37"/>
      <c r="D404" s="37"/>
      <c r="E404" s="37"/>
      <c r="F404" s="37"/>
      <c r="G404" s="37"/>
      <c r="H404" s="1"/>
      <c r="I404" s="37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37"/>
      <c r="D405" s="37"/>
      <c r="E405" s="37"/>
      <c r="F405" s="37"/>
      <c r="G405" s="37"/>
      <c r="H405" s="1"/>
      <c r="I405" s="37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37"/>
      <c r="D406" s="37"/>
      <c r="E406" s="37"/>
      <c r="F406" s="37"/>
      <c r="G406" s="37"/>
      <c r="H406" s="1"/>
      <c r="I406" s="37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37"/>
      <c r="D407" s="37"/>
      <c r="E407" s="37"/>
      <c r="F407" s="37"/>
      <c r="G407" s="37"/>
      <c r="H407" s="1"/>
      <c r="I407" s="37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37"/>
      <c r="D408" s="37"/>
      <c r="E408" s="37"/>
      <c r="F408" s="37"/>
      <c r="G408" s="37"/>
      <c r="H408" s="1"/>
      <c r="I408" s="37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37"/>
      <c r="D409" s="37"/>
      <c r="E409" s="37"/>
      <c r="F409" s="37"/>
      <c r="G409" s="37"/>
      <c r="H409" s="1"/>
      <c r="I409" s="37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37"/>
      <c r="D410" s="37"/>
      <c r="E410" s="37"/>
      <c r="F410" s="37"/>
      <c r="G410" s="37"/>
      <c r="H410" s="1"/>
      <c r="I410" s="37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37"/>
      <c r="D411" s="37"/>
      <c r="E411" s="37"/>
      <c r="F411" s="37"/>
      <c r="G411" s="37"/>
      <c r="H411" s="1"/>
      <c r="I411" s="37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37"/>
      <c r="D412" s="37"/>
      <c r="E412" s="37"/>
      <c r="F412" s="37"/>
      <c r="G412" s="37"/>
      <c r="H412" s="1"/>
      <c r="I412" s="37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37"/>
      <c r="D413" s="37"/>
      <c r="E413" s="37"/>
      <c r="F413" s="37"/>
      <c r="G413" s="37"/>
      <c r="H413" s="1"/>
      <c r="I413" s="37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37"/>
      <c r="D414" s="37"/>
      <c r="E414" s="37"/>
      <c r="F414" s="37"/>
      <c r="G414" s="37"/>
      <c r="H414" s="1"/>
      <c r="I414" s="37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37"/>
      <c r="D415" s="37"/>
      <c r="E415" s="37"/>
      <c r="F415" s="37"/>
      <c r="G415" s="37"/>
      <c r="H415" s="1"/>
      <c r="I415" s="37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37"/>
      <c r="D416" s="37"/>
      <c r="E416" s="37"/>
      <c r="F416" s="37"/>
      <c r="G416" s="37"/>
      <c r="H416" s="1"/>
      <c r="I416" s="37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37"/>
      <c r="D417" s="37"/>
      <c r="E417" s="37"/>
      <c r="F417" s="37"/>
      <c r="G417" s="37"/>
      <c r="H417" s="1"/>
      <c r="I417" s="37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37"/>
      <c r="D418" s="37"/>
      <c r="E418" s="37"/>
      <c r="F418" s="37"/>
      <c r="G418" s="37"/>
      <c r="H418" s="1"/>
      <c r="I418" s="37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37"/>
      <c r="D419" s="37"/>
      <c r="E419" s="37"/>
      <c r="F419" s="37"/>
      <c r="G419" s="37"/>
      <c r="H419" s="1"/>
      <c r="I419" s="37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37"/>
      <c r="D420" s="37"/>
      <c r="E420" s="37"/>
      <c r="F420" s="37"/>
      <c r="G420" s="37"/>
      <c r="H420" s="1"/>
      <c r="I420" s="37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37"/>
      <c r="D421" s="37"/>
      <c r="E421" s="37"/>
      <c r="F421" s="37"/>
      <c r="G421" s="37"/>
      <c r="H421" s="1"/>
      <c r="I421" s="37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37"/>
      <c r="D422" s="37"/>
      <c r="E422" s="37"/>
      <c r="F422" s="37"/>
      <c r="G422" s="37"/>
      <c r="H422" s="1"/>
      <c r="I422" s="37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37"/>
      <c r="D423" s="37"/>
      <c r="E423" s="37"/>
      <c r="F423" s="37"/>
      <c r="G423" s="37"/>
      <c r="H423" s="1"/>
      <c r="I423" s="37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37"/>
      <c r="D424" s="37"/>
      <c r="E424" s="37"/>
      <c r="F424" s="37"/>
      <c r="G424" s="37"/>
      <c r="H424" s="1"/>
      <c r="I424" s="37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37"/>
      <c r="D425" s="37"/>
      <c r="E425" s="37"/>
      <c r="F425" s="37"/>
      <c r="G425" s="37"/>
      <c r="H425" s="1"/>
      <c r="I425" s="37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37"/>
      <c r="D426" s="37"/>
      <c r="E426" s="37"/>
      <c r="F426" s="37"/>
      <c r="G426" s="37"/>
      <c r="H426" s="1"/>
      <c r="I426" s="37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37"/>
      <c r="D427" s="37"/>
      <c r="E427" s="37"/>
      <c r="F427" s="37"/>
      <c r="G427" s="37"/>
      <c r="H427" s="1"/>
      <c r="I427" s="37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37"/>
      <c r="D428" s="37"/>
      <c r="E428" s="37"/>
      <c r="F428" s="37"/>
      <c r="G428" s="37"/>
      <c r="H428" s="1"/>
      <c r="I428" s="37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37"/>
      <c r="D429" s="37"/>
      <c r="E429" s="37"/>
      <c r="F429" s="37"/>
      <c r="G429" s="37"/>
      <c r="H429" s="1"/>
      <c r="I429" s="37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37"/>
      <c r="D430" s="37"/>
      <c r="E430" s="37"/>
      <c r="F430" s="37"/>
      <c r="G430" s="37"/>
      <c r="H430" s="1"/>
      <c r="I430" s="37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37"/>
      <c r="D431" s="37"/>
      <c r="E431" s="37"/>
      <c r="F431" s="37"/>
      <c r="G431" s="37"/>
      <c r="H431" s="1"/>
      <c r="I431" s="37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37"/>
      <c r="D432" s="37"/>
      <c r="E432" s="37"/>
      <c r="F432" s="37"/>
      <c r="G432" s="37"/>
      <c r="H432" s="1"/>
      <c r="I432" s="37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37"/>
      <c r="D433" s="37"/>
      <c r="E433" s="37"/>
      <c r="F433" s="37"/>
      <c r="G433" s="37"/>
      <c r="H433" s="1"/>
      <c r="I433" s="37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37"/>
      <c r="D434" s="37"/>
      <c r="E434" s="37"/>
      <c r="F434" s="37"/>
      <c r="G434" s="37"/>
      <c r="H434" s="1"/>
      <c r="I434" s="37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37"/>
      <c r="D435" s="37"/>
      <c r="E435" s="37"/>
      <c r="F435" s="37"/>
      <c r="G435" s="37"/>
      <c r="H435" s="1"/>
      <c r="I435" s="37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37"/>
      <c r="D436" s="37"/>
      <c r="E436" s="37"/>
      <c r="F436" s="37"/>
      <c r="G436" s="37"/>
      <c r="H436" s="1"/>
      <c r="I436" s="37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37"/>
      <c r="D437" s="37"/>
      <c r="E437" s="37"/>
      <c r="F437" s="37"/>
      <c r="G437" s="37"/>
      <c r="H437" s="1"/>
      <c r="I437" s="37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37"/>
      <c r="D438" s="37"/>
      <c r="E438" s="37"/>
      <c r="F438" s="37"/>
      <c r="G438" s="37"/>
      <c r="H438" s="1"/>
      <c r="I438" s="37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37"/>
      <c r="D439" s="37"/>
      <c r="E439" s="37"/>
      <c r="F439" s="37"/>
      <c r="G439" s="37"/>
      <c r="H439" s="1"/>
      <c r="I439" s="37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37"/>
      <c r="D440" s="37"/>
      <c r="E440" s="37"/>
      <c r="F440" s="37"/>
      <c r="G440" s="37"/>
      <c r="H440" s="1"/>
      <c r="I440" s="37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37"/>
      <c r="D441" s="37"/>
      <c r="E441" s="37"/>
      <c r="F441" s="37"/>
      <c r="G441" s="37"/>
      <c r="H441" s="1"/>
      <c r="I441" s="37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37"/>
      <c r="D442" s="37"/>
      <c r="E442" s="37"/>
      <c r="F442" s="37"/>
      <c r="G442" s="37"/>
      <c r="H442" s="1"/>
      <c r="I442" s="37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37"/>
      <c r="D443" s="37"/>
      <c r="E443" s="37"/>
      <c r="F443" s="37"/>
      <c r="G443" s="37"/>
      <c r="H443" s="1"/>
      <c r="I443" s="37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37"/>
      <c r="D444" s="37"/>
      <c r="E444" s="37"/>
      <c r="F444" s="37"/>
      <c r="G444" s="37"/>
      <c r="H444" s="1"/>
      <c r="I444" s="37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37"/>
      <c r="D445" s="37"/>
      <c r="E445" s="37"/>
      <c r="F445" s="37"/>
      <c r="G445" s="37"/>
      <c r="H445" s="1"/>
      <c r="I445" s="37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37"/>
      <c r="D446" s="37"/>
      <c r="E446" s="37"/>
      <c r="F446" s="37"/>
      <c r="G446" s="37"/>
      <c r="H446" s="1"/>
      <c r="I446" s="37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37"/>
      <c r="D447" s="37"/>
      <c r="E447" s="37"/>
      <c r="F447" s="37"/>
      <c r="G447" s="37"/>
      <c r="H447" s="1"/>
      <c r="I447" s="37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37"/>
      <c r="D448" s="37"/>
      <c r="E448" s="37"/>
      <c r="F448" s="37"/>
      <c r="G448" s="37"/>
      <c r="H448" s="1"/>
      <c r="I448" s="37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37"/>
      <c r="D449" s="37"/>
      <c r="E449" s="37"/>
      <c r="F449" s="37"/>
      <c r="G449" s="37"/>
      <c r="H449" s="1"/>
      <c r="I449" s="3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37"/>
      <c r="D450" s="37"/>
      <c r="E450" s="37"/>
      <c r="F450" s="37"/>
      <c r="G450" s="37"/>
      <c r="H450" s="1"/>
      <c r="I450" s="37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37"/>
      <c r="D451" s="37"/>
      <c r="E451" s="37"/>
      <c r="F451" s="37"/>
      <c r="G451" s="37"/>
      <c r="H451" s="1"/>
      <c r="I451" s="37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37"/>
      <c r="D452" s="37"/>
      <c r="E452" s="37"/>
      <c r="F452" s="37"/>
      <c r="G452" s="37"/>
      <c r="H452" s="1"/>
      <c r="I452" s="37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37"/>
      <c r="D453" s="37"/>
      <c r="E453" s="37"/>
      <c r="F453" s="37"/>
      <c r="G453" s="37"/>
      <c r="H453" s="1"/>
      <c r="I453" s="37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37"/>
      <c r="D454" s="37"/>
      <c r="E454" s="37"/>
      <c r="F454" s="37"/>
      <c r="G454" s="37"/>
      <c r="H454" s="1"/>
      <c r="I454" s="37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37"/>
      <c r="D455" s="37"/>
      <c r="E455" s="37"/>
      <c r="F455" s="37"/>
      <c r="G455" s="37"/>
      <c r="H455" s="1"/>
      <c r="I455" s="37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37"/>
      <c r="D456" s="37"/>
      <c r="E456" s="37"/>
      <c r="F456" s="37"/>
      <c r="G456" s="37"/>
      <c r="H456" s="1"/>
      <c r="I456" s="37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37"/>
      <c r="D457" s="37"/>
      <c r="E457" s="37"/>
      <c r="F457" s="37"/>
      <c r="G457" s="37"/>
      <c r="H457" s="1"/>
      <c r="I457" s="37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37"/>
      <c r="D458" s="37"/>
      <c r="E458" s="37"/>
      <c r="F458" s="37"/>
      <c r="G458" s="37"/>
      <c r="H458" s="1"/>
      <c r="I458" s="37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37"/>
      <c r="D459" s="37"/>
      <c r="E459" s="37"/>
      <c r="F459" s="37"/>
      <c r="G459" s="37"/>
      <c r="H459" s="1"/>
      <c r="I459" s="37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37"/>
      <c r="D460" s="37"/>
      <c r="E460" s="37"/>
      <c r="F460" s="37"/>
      <c r="G460" s="37"/>
      <c r="H460" s="1"/>
      <c r="I460" s="37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37"/>
      <c r="D461" s="37"/>
      <c r="E461" s="37"/>
      <c r="F461" s="37"/>
      <c r="G461" s="37"/>
      <c r="H461" s="1"/>
      <c r="I461" s="37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37"/>
      <c r="D462" s="37"/>
      <c r="E462" s="37"/>
      <c r="F462" s="37"/>
      <c r="G462" s="37"/>
      <c r="H462" s="1"/>
      <c r="I462" s="37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37"/>
      <c r="D463" s="37"/>
      <c r="E463" s="37"/>
      <c r="F463" s="37"/>
      <c r="G463" s="37"/>
      <c r="H463" s="1"/>
      <c r="I463" s="37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37"/>
      <c r="D464" s="37"/>
      <c r="E464" s="37"/>
      <c r="F464" s="37"/>
      <c r="G464" s="37"/>
      <c r="H464" s="1"/>
      <c r="I464" s="37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37"/>
      <c r="D465" s="37"/>
      <c r="E465" s="37"/>
      <c r="F465" s="37"/>
      <c r="G465" s="37"/>
      <c r="H465" s="1"/>
      <c r="I465" s="37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37"/>
      <c r="D466" s="37"/>
      <c r="E466" s="37"/>
      <c r="F466" s="37"/>
      <c r="G466" s="37"/>
      <c r="H466" s="1"/>
      <c r="I466" s="37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37"/>
      <c r="D467" s="37"/>
      <c r="E467" s="37"/>
      <c r="F467" s="37"/>
      <c r="G467" s="37"/>
      <c r="H467" s="1"/>
      <c r="I467" s="37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37"/>
      <c r="D468" s="37"/>
      <c r="E468" s="37"/>
      <c r="F468" s="37"/>
      <c r="G468" s="37"/>
      <c r="H468" s="1"/>
      <c r="I468" s="37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37"/>
      <c r="D469" s="37"/>
      <c r="E469" s="37"/>
      <c r="F469" s="37"/>
      <c r="G469" s="37"/>
      <c r="H469" s="1"/>
      <c r="I469" s="37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37"/>
      <c r="D470" s="37"/>
      <c r="E470" s="37"/>
      <c r="F470" s="37"/>
      <c r="G470" s="37"/>
      <c r="H470" s="1"/>
      <c r="I470" s="37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37"/>
      <c r="D471" s="37"/>
      <c r="E471" s="37"/>
      <c r="F471" s="37"/>
      <c r="G471" s="37"/>
      <c r="H471" s="1"/>
      <c r="I471" s="37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37"/>
      <c r="D472" s="37"/>
      <c r="E472" s="37"/>
      <c r="F472" s="37"/>
      <c r="G472" s="37"/>
      <c r="H472" s="1"/>
      <c r="I472" s="37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37"/>
      <c r="D473" s="37"/>
      <c r="E473" s="37"/>
      <c r="F473" s="37"/>
      <c r="G473" s="37"/>
      <c r="H473" s="1"/>
      <c r="I473" s="37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37"/>
      <c r="D474" s="37"/>
      <c r="E474" s="37"/>
      <c r="F474" s="37"/>
      <c r="G474" s="37"/>
      <c r="H474" s="1"/>
      <c r="I474" s="37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37"/>
      <c r="D475" s="37"/>
      <c r="E475" s="37"/>
      <c r="F475" s="37"/>
      <c r="G475" s="37"/>
      <c r="H475" s="1"/>
      <c r="I475" s="37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37"/>
      <c r="D476" s="37"/>
      <c r="E476" s="37"/>
      <c r="F476" s="37"/>
      <c r="G476" s="37"/>
      <c r="H476" s="1"/>
      <c r="I476" s="37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37"/>
      <c r="D477" s="37"/>
      <c r="E477" s="37"/>
      <c r="F477" s="37"/>
      <c r="G477" s="37"/>
      <c r="H477" s="1"/>
      <c r="I477" s="37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37"/>
      <c r="D478" s="37"/>
      <c r="E478" s="37"/>
      <c r="F478" s="37"/>
      <c r="G478" s="37"/>
      <c r="H478" s="1"/>
      <c r="I478" s="37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37"/>
      <c r="D479" s="37"/>
      <c r="E479" s="37"/>
      <c r="F479" s="37"/>
      <c r="G479" s="37"/>
      <c r="H479" s="1"/>
      <c r="I479" s="37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37"/>
      <c r="D480" s="37"/>
      <c r="E480" s="37"/>
      <c r="F480" s="37"/>
      <c r="G480" s="37"/>
      <c r="H480" s="1"/>
      <c r="I480" s="37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37"/>
      <c r="D481" s="37"/>
      <c r="E481" s="37"/>
      <c r="F481" s="37"/>
      <c r="G481" s="37"/>
      <c r="H481" s="1"/>
      <c r="I481" s="37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37"/>
      <c r="D482" s="37"/>
      <c r="E482" s="37"/>
      <c r="F482" s="37"/>
      <c r="G482" s="37"/>
      <c r="H482" s="1"/>
      <c r="I482" s="37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37"/>
      <c r="D483" s="37"/>
      <c r="E483" s="37"/>
      <c r="F483" s="37"/>
      <c r="G483" s="37"/>
      <c r="H483" s="1"/>
      <c r="I483" s="37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37"/>
      <c r="D484" s="37"/>
      <c r="E484" s="37"/>
      <c r="F484" s="37"/>
      <c r="G484" s="37"/>
      <c r="H484" s="1"/>
      <c r="I484" s="37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37"/>
      <c r="D485" s="37"/>
      <c r="E485" s="37"/>
      <c r="F485" s="37"/>
      <c r="G485" s="37"/>
      <c r="H485" s="1"/>
      <c r="I485" s="37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37"/>
      <c r="D486" s="37"/>
      <c r="E486" s="37"/>
      <c r="F486" s="37"/>
      <c r="G486" s="37"/>
      <c r="H486" s="1"/>
      <c r="I486" s="37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37"/>
      <c r="D487" s="37"/>
      <c r="E487" s="37"/>
      <c r="F487" s="37"/>
      <c r="G487" s="37"/>
      <c r="H487" s="1"/>
      <c r="I487" s="37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37"/>
      <c r="D488" s="37"/>
      <c r="E488" s="37"/>
      <c r="F488" s="37"/>
      <c r="G488" s="37"/>
      <c r="H488" s="1"/>
      <c r="I488" s="37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37"/>
      <c r="D489" s="37"/>
      <c r="E489" s="37"/>
      <c r="F489" s="37"/>
      <c r="G489" s="37"/>
      <c r="H489" s="1"/>
      <c r="I489" s="37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37"/>
      <c r="D490" s="37"/>
      <c r="E490" s="37"/>
      <c r="F490" s="37"/>
      <c r="G490" s="37"/>
      <c r="H490" s="1"/>
      <c r="I490" s="37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37"/>
      <c r="D491" s="37"/>
      <c r="E491" s="37"/>
      <c r="F491" s="37"/>
      <c r="G491" s="37"/>
      <c r="H491" s="1"/>
      <c r="I491" s="37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37"/>
      <c r="D492" s="37"/>
      <c r="E492" s="37"/>
      <c r="F492" s="37"/>
      <c r="G492" s="37"/>
      <c r="H492" s="1"/>
      <c r="I492" s="37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37"/>
      <c r="D493" s="37"/>
      <c r="E493" s="37"/>
      <c r="F493" s="37"/>
      <c r="G493" s="37"/>
      <c r="H493" s="1"/>
      <c r="I493" s="37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37"/>
      <c r="D494" s="37"/>
      <c r="E494" s="37"/>
      <c r="F494" s="37"/>
      <c r="G494" s="37"/>
      <c r="H494" s="1"/>
      <c r="I494" s="37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37"/>
      <c r="D495" s="37"/>
      <c r="E495" s="37"/>
      <c r="F495" s="37"/>
      <c r="G495" s="37"/>
      <c r="H495" s="1"/>
      <c r="I495" s="37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37"/>
      <c r="D496" s="37"/>
      <c r="E496" s="37"/>
      <c r="F496" s="37"/>
      <c r="G496" s="37"/>
      <c r="H496" s="1"/>
      <c r="I496" s="37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37"/>
      <c r="D497" s="37"/>
      <c r="E497" s="37"/>
      <c r="F497" s="37"/>
      <c r="G497" s="37"/>
      <c r="H497" s="1"/>
      <c r="I497" s="37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37"/>
      <c r="D498" s="37"/>
      <c r="E498" s="37"/>
      <c r="F498" s="37"/>
      <c r="G498" s="37"/>
      <c r="H498" s="1"/>
      <c r="I498" s="37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37"/>
      <c r="D499" s="37"/>
      <c r="E499" s="37"/>
      <c r="F499" s="37"/>
      <c r="G499" s="37"/>
      <c r="H499" s="1"/>
      <c r="I499" s="3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37"/>
      <c r="D500" s="37"/>
      <c r="E500" s="37"/>
      <c r="F500" s="37"/>
      <c r="G500" s="37"/>
      <c r="H500" s="1"/>
      <c r="I500" s="37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37"/>
      <c r="D501" s="37"/>
      <c r="E501" s="37"/>
      <c r="F501" s="37"/>
      <c r="G501" s="37"/>
      <c r="H501" s="1"/>
      <c r="I501" s="37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37"/>
      <c r="D502" s="37"/>
      <c r="E502" s="37"/>
      <c r="F502" s="37"/>
      <c r="G502" s="37"/>
      <c r="H502" s="1"/>
      <c r="I502" s="37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37"/>
      <c r="D503" s="37"/>
      <c r="E503" s="37"/>
      <c r="F503" s="37"/>
      <c r="G503" s="37"/>
      <c r="H503" s="1"/>
      <c r="I503" s="37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37"/>
      <c r="D504" s="37"/>
      <c r="E504" s="37"/>
      <c r="F504" s="37"/>
      <c r="G504" s="37"/>
      <c r="H504" s="1"/>
      <c r="I504" s="37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37"/>
      <c r="D505" s="37"/>
      <c r="E505" s="37"/>
      <c r="F505" s="37"/>
      <c r="G505" s="37"/>
      <c r="H505" s="1"/>
      <c r="I505" s="37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37"/>
      <c r="D506" s="37"/>
      <c r="E506" s="37"/>
      <c r="F506" s="37"/>
      <c r="G506" s="37"/>
      <c r="H506" s="1"/>
      <c r="I506" s="37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37"/>
      <c r="D507" s="37"/>
      <c r="E507" s="37"/>
      <c r="F507" s="37"/>
      <c r="G507" s="37"/>
      <c r="H507" s="1"/>
      <c r="I507" s="37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37"/>
      <c r="D508" s="37"/>
      <c r="E508" s="37"/>
      <c r="F508" s="37"/>
      <c r="G508" s="37"/>
      <c r="H508" s="1"/>
      <c r="I508" s="37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37"/>
      <c r="D509" s="37"/>
      <c r="E509" s="37"/>
      <c r="F509" s="37"/>
      <c r="G509" s="37"/>
      <c r="H509" s="1"/>
      <c r="I509" s="37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37"/>
      <c r="D510" s="37"/>
      <c r="E510" s="37"/>
      <c r="F510" s="37"/>
      <c r="G510" s="37"/>
      <c r="H510" s="1"/>
      <c r="I510" s="37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37"/>
      <c r="D511" s="37"/>
      <c r="E511" s="37"/>
      <c r="F511" s="37"/>
      <c r="G511" s="37"/>
      <c r="H511" s="1"/>
      <c r="I511" s="37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37"/>
      <c r="D512" s="37"/>
      <c r="E512" s="37"/>
      <c r="F512" s="37"/>
      <c r="G512" s="37"/>
      <c r="H512" s="1"/>
      <c r="I512" s="37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37"/>
      <c r="D513" s="37"/>
      <c r="E513" s="37"/>
      <c r="F513" s="37"/>
      <c r="G513" s="37"/>
      <c r="H513" s="1"/>
      <c r="I513" s="37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37"/>
      <c r="D514" s="37"/>
      <c r="E514" s="37"/>
      <c r="F514" s="37"/>
      <c r="G514" s="37"/>
      <c r="H514" s="1"/>
      <c r="I514" s="37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37"/>
      <c r="D515" s="37"/>
      <c r="E515" s="37"/>
      <c r="F515" s="37"/>
      <c r="G515" s="37"/>
      <c r="H515" s="1"/>
      <c r="I515" s="37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37"/>
      <c r="D516" s="37"/>
      <c r="E516" s="37"/>
      <c r="F516" s="37"/>
      <c r="G516" s="37"/>
      <c r="H516" s="1"/>
      <c r="I516" s="37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37"/>
      <c r="D517" s="37"/>
      <c r="E517" s="37"/>
      <c r="F517" s="37"/>
      <c r="G517" s="37"/>
      <c r="H517" s="1"/>
      <c r="I517" s="37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37"/>
      <c r="D518" s="37"/>
      <c r="E518" s="37"/>
      <c r="F518" s="37"/>
      <c r="G518" s="37"/>
      <c r="H518" s="1"/>
      <c r="I518" s="37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37"/>
      <c r="D519" s="37"/>
      <c r="E519" s="37"/>
      <c r="F519" s="37"/>
      <c r="G519" s="37"/>
      <c r="H519" s="1"/>
      <c r="I519" s="37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37"/>
      <c r="D520" s="37"/>
      <c r="E520" s="37"/>
      <c r="F520" s="37"/>
      <c r="G520" s="37"/>
      <c r="H520" s="1"/>
      <c r="I520" s="37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37"/>
      <c r="D521" s="37"/>
      <c r="E521" s="37"/>
      <c r="F521" s="37"/>
      <c r="G521" s="37"/>
      <c r="H521" s="1"/>
      <c r="I521" s="37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37"/>
      <c r="D522" s="37"/>
      <c r="E522" s="37"/>
      <c r="F522" s="37"/>
      <c r="G522" s="37"/>
      <c r="H522" s="1"/>
      <c r="I522" s="37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37"/>
      <c r="D523" s="37"/>
      <c r="E523" s="37"/>
      <c r="F523" s="37"/>
      <c r="G523" s="37"/>
      <c r="H523" s="1"/>
      <c r="I523" s="37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37"/>
      <c r="D524" s="37"/>
      <c r="E524" s="37"/>
      <c r="F524" s="37"/>
      <c r="G524" s="37"/>
      <c r="H524" s="1"/>
      <c r="I524" s="37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37"/>
      <c r="D525" s="37"/>
      <c r="E525" s="37"/>
      <c r="F525" s="37"/>
      <c r="G525" s="37"/>
      <c r="H525" s="1"/>
      <c r="I525" s="37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37"/>
      <c r="D526" s="37"/>
      <c r="E526" s="37"/>
      <c r="F526" s="37"/>
      <c r="G526" s="37"/>
      <c r="H526" s="1"/>
      <c r="I526" s="37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37"/>
      <c r="D527" s="37"/>
      <c r="E527" s="37"/>
      <c r="F527" s="37"/>
      <c r="G527" s="37"/>
      <c r="H527" s="1"/>
      <c r="I527" s="37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37"/>
      <c r="D528" s="37"/>
      <c r="E528" s="37"/>
      <c r="F528" s="37"/>
      <c r="G528" s="37"/>
      <c r="H528" s="1"/>
      <c r="I528" s="37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37"/>
      <c r="D529" s="37"/>
      <c r="E529" s="37"/>
      <c r="F529" s="37"/>
      <c r="G529" s="37"/>
      <c r="H529" s="1"/>
      <c r="I529" s="37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37"/>
      <c r="D530" s="37"/>
      <c r="E530" s="37"/>
      <c r="F530" s="37"/>
      <c r="G530" s="37"/>
      <c r="H530" s="1"/>
      <c r="I530" s="37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37"/>
      <c r="D531" s="37"/>
      <c r="E531" s="37"/>
      <c r="F531" s="37"/>
      <c r="G531" s="37"/>
      <c r="H531" s="1"/>
      <c r="I531" s="37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37"/>
      <c r="D532" s="37"/>
      <c r="E532" s="37"/>
      <c r="F532" s="37"/>
      <c r="G532" s="37"/>
      <c r="H532" s="1"/>
      <c r="I532" s="37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37"/>
      <c r="D533" s="37"/>
      <c r="E533" s="37"/>
      <c r="F533" s="37"/>
      <c r="G533" s="37"/>
      <c r="H533" s="1"/>
      <c r="I533" s="37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37"/>
      <c r="D534" s="37"/>
      <c r="E534" s="37"/>
      <c r="F534" s="37"/>
      <c r="G534" s="37"/>
      <c r="H534" s="1"/>
      <c r="I534" s="37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37"/>
      <c r="D535" s="37"/>
      <c r="E535" s="37"/>
      <c r="F535" s="37"/>
      <c r="G535" s="37"/>
      <c r="H535" s="1"/>
      <c r="I535" s="37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37"/>
      <c r="D536" s="37"/>
      <c r="E536" s="37"/>
      <c r="F536" s="37"/>
      <c r="G536" s="37"/>
      <c r="H536" s="1"/>
      <c r="I536" s="37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37"/>
      <c r="D537" s="37"/>
      <c r="E537" s="37"/>
      <c r="F537" s="37"/>
      <c r="G537" s="37"/>
      <c r="H537" s="1"/>
      <c r="I537" s="37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37"/>
      <c r="D538" s="37"/>
      <c r="E538" s="37"/>
      <c r="F538" s="37"/>
      <c r="G538" s="37"/>
      <c r="H538" s="1"/>
      <c r="I538" s="37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37"/>
      <c r="D539" s="37"/>
      <c r="E539" s="37"/>
      <c r="F539" s="37"/>
      <c r="G539" s="37"/>
      <c r="H539" s="1"/>
      <c r="I539" s="37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37"/>
      <c r="D540" s="37"/>
      <c r="E540" s="37"/>
      <c r="F540" s="37"/>
      <c r="G540" s="37"/>
      <c r="H540" s="1"/>
      <c r="I540" s="37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37"/>
      <c r="D541" s="37"/>
      <c r="E541" s="37"/>
      <c r="F541" s="37"/>
      <c r="G541" s="37"/>
      <c r="H541" s="1"/>
      <c r="I541" s="37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37"/>
      <c r="D542" s="37"/>
      <c r="E542" s="37"/>
      <c r="F542" s="37"/>
      <c r="G542" s="37"/>
      <c r="H542" s="1"/>
      <c r="I542" s="37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37"/>
      <c r="D543" s="37"/>
      <c r="E543" s="37"/>
      <c r="F543" s="37"/>
      <c r="G543" s="37"/>
      <c r="H543" s="1"/>
      <c r="I543" s="37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37"/>
      <c r="D544" s="37"/>
      <c r="E544" s="37"/>
      <c r="F544" s="37"/>
      <c r="G544" s="37"/>
      <c r="H544" s="1"/>
      <c r="I544" s="37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37"/>
      <c r="D545" s="37"/>
      <c r="E545" s="37"/>
      <c r="F545" s="37"/>
      <c r="G545" s="37"/>
      <c r="H545" s="1"/>
      <c r="I545" s="37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37"/>
      <c r="D546" s="37"/>
      <c r="E546" s="37"/>
      <c r="F546" s="37"/>
      <c r="G546" s="37"/>
      <c r="H546" s="1"/>
      <c r="I546" s="37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37"/>
      <c r="D547" s="37"/>
      <c r="E547" s="37"/>
      <c r="F547" s="37"/>
      <c r="G547" s="37"/>
      <c r="H547" s="1"/>
      <c r="I547" s="37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37"/>
      <c r="D548" s="37"/>
      <c r="E548" s="37"/>
      <c r="F548" s="37"/>
      <c r="G548" s="37"/>
      <c r="H548" s="1"/>
      <c r="I548" s="37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37"/>
      <c r="D549" s="37"/>
      <c r="E549" s="37"/>
      <c r="F549" s="37"/>
      <c r="G549" s="37"/>
      <c r="H549" s="1"/>
      <c r="I549" s="3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37"/>
      <c r="D550" s="37"/>
      <c r="E550" s="37"/>
      <c r="F550" s="37"/>
      <c r="G550" s="37"/>
      <c r="H550" s="1"/>
      <c r="I550" s="37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37"/>
      <c r="D551" s="37"/>
      <c r="E551" s="37"/>
      <c r="F551" s="37"/>
      <c r="G551" s="37"/>
      <c r="H551" s="1"/>
      <c r="I551" s="37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37"/>
      <c r="D552" s="37"/>
      <c r="E552" s="37"/>
      <c r="F552" s="37"/>
      <c r="G552" s="37"/>
      <c r="H552" s="1"/>
      <c r="I552" s="37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37"/>
      <c r="D553" s="37"/>
      <c r="E553" s="37"/>
      <c r="F553" s="37"/>
      <c r="G553" s="37"/>
      <c r="H553" s="1"/>
      <c r="I553" s="37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37"/>
      <c r="D554" s="37"/>
      <c r="E554" s="37"/>
      <c r="F554" s="37"/>
      <c r="G554" s="37"/>
      <c r="H554" s="1"/>
      <c r="I554" s="37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37"/>
      <c r="D555" s="37"/>
      <c r="E555" s="37"/>
      <c r="F555" s="37"/>
      <c r="G555" s="37"/>
      <c r="H555" s="1"/>
      <c r="I555" s="37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37"/>
      <c r="D556" s="37"/>
      <c r="E556" s="37"/>
      <c r="F556" s="37"/>
      <c r="G556" s="37"/>
      <c r="H556" s="1"/>
      <c r="I556" s="37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37"/>
      <c r="D557" s="37"/>
      <c r="E557" s="37"/>
      <c r="F557" s="37"/>
      <c r="G557" s="37"/>
      <c r="H557" s="1"/>
      <c r="I557" s="37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37"/>
      <c r="D558" s="37"/>
      <c r="E558" s="37"/>
      <c r="F558" s="37"/>
      <c r="G558" s="37"/>
      <c r="H558" s="1"/>
      <c r="I558" s="37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37"/>
      <c r="D559" s="37"/>
      <c r="E559" s="37"/>
      <c r="F559" s="37"/>
      <c r="G559" s="37"/>
      <c r="H559" s="1"/>
      <c r="I559" s="37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37"/>
      <c r="D560" s="37"/>
      <c r="E560" s="37"/>
      <c r="F560" s="37"/>
      <c r="G560" s="37"/>
      <c r="H560" s="1"/>
      <c r="I560" s="37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37"/>
      <c r="D561" s="37"/>
      <c r="E561" s="37"/>
      <c r="F561" s="37"/>
      <c r="G561" s="37"/>
      <c r="H561" s="1"/>
      <c r="I561" s="37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37"/>
      <c r="D562" s="37"/>
      <c r="E562" s="37"/>
      <c r="F562" s="37"/>
      <c r="G562" s="37"/>
      <c r="H562" s="1"/>
      <c r="I562" s="37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37"/>
      <c r="D563" s="37"/>
      <c r="E563" s="37"/>
      <c r="F563" s="37"/>
      <c r="G563" s="37"/>
      <c r="H563" s="1"/>
      <c r="I563" s="37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37"/>
      <c r="D564" s="37"/>
      <c r="E564" s="37"/>
      <c r="F564" s="37"/>
      <c r="G564" s="37"/>
      <c r="H564" s="1"/>
      <c r="I564" s="37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37"/>
      <c r="D565" s="37"/>
      <c r="E565" s="37"/>
      <c r="F565" s="37"/>
      <c r="G565" s="37"/>
      <c r="H565" s="1"/>
      <c r="I565" s="37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37"/>
      <c r="D566" s="37"/>
      <c r="E566" s="37"/>
      <c r="F566" s="37"/>
      <c r="G566" s="37"/>
      <c r="H566" s="1"/>
      <c r="I566" s="37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37"/>
      <c r="D567" s="37"/>
      <c r="E567" s="37"/>
      <c r="F567" s="37"/>
      <c r="G567" s="37"/>
      <c r="H567" s="1"/>
      <c r="I567" s="37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37"/>
      <c r="D568" s="37"/>
      <c r="E568" s="37"/>
      <c r="F568" s="37"/>
      <c r="G568" s="37"/>
      <c r="H568" s="1"/>
      <c r="I568" s="37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37"/>
      <c r="D569" s="37"/>
      <c r="E569" s="37"/>
      <c r="F569" s="37"/>
      <c r="G569" s="37"/>
      <c r="H569" s="1"/>
      <c r="I569" s="37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37"/>
      <c r="D570" s="37"/>
      <c r="E570" s="37"/>
      <c r="F570" s="37"/>
      <c r="G570" s="37"/>
      <c r="H570" s="1"/>
      <c r="I570" s="37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37"/>
      <c r="D571" s="37"/>
      <c r="E571" s="37"/>
      <c r="F571" s="37"/>
      <c r="G571" s="37"/>
      <c r="H571" s="1"/>
      <c r="I571" s="37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37"/>
      <c r="D572" s="37"/>
      <c r="E572" s="37"/>
      <c r="F572" s="37"/>
      <c r="G572" s="37"/>
      <c r="H572" s="1"/>
      <c r="I572" s="37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37"/>
      <c r="D573" s="37"/>
      <c r="E573" s="37"/>
      <c r="F573" s="37"/>
      <c r="G573" s="37"/>
      <c r="H573" s="1"/>
      <c r="I573" s="37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37"/>
      <c r="D574" s="37"/>
      <c r="E574" s="37"/>
      <c r="F574" s="37"/>
      <c r="G574" s="37"/>
      <c r="H574" s="1"/>
      <c r="I574" s="37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37"/>
      <c r="D575" s="37"/>
      <c r="E575" s="37"/>
      <c r="F575" s="37"/>
      <c r="G575" s="37"/>
      <c r="H575" s="1"/>
      <c r="I575" s="37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37"/>
      <c r="D576" s="37"/>
      <c r="E576" s="37"/>
      <c r="F576" s="37"/>
      <c r="G576" s="37"/>
      <c r="H576" s="1"/>
      <c r="I576" s="37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37"/>
      <c r="D577" s="37"/>
      <c r="E577" s="37"/>
      <c r="F577" s="37"/>
      <c r="G577" s="37"/>
      <c r="H577" s="1"/>
      <c r="I577" s="37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37"/>
      <c r="D578" s="37"/>
      <c r="E578" s="37"/>
      <c r="F578" s="37"/>
      <c r="G578" s="37"/>
      <c r="H578" s="1"/>
      <c r="I578" s="37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37"/>
      <c r="D579" s="37"/>
      <c r="E579" s="37"/>
      <c r="F579" s="37"/>
      <c r="G579" s="37"/>
      <c r="H579" s="1"/>
      <c r="I579" s="37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37"/>
      <c r="D580" s="37"/>
      <c r="E580" s="37"/>
      <c r="F580" s="37"/>
      <c r="G580" s="37"/>
      <c r="H580" s="1"/>
      <c r="I580" s="37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37"/>
      <c r="D581" s="37"/>
      <c r="E581" s="37"/>
      <c r="F581" s="37"/>
      <c r="G581" s="37"/>
      <c r="H581" s="1"/>
      <c r="I581" s="37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37"/>
      <c r="D582" s="37"/>
      <c r="E582" s="37"/>
      <c r="F582" s="37"/>
      <c r="G582" s="37"/>
      <c r="H582" s="1"/>
      <c r="I582" s="37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37"/>
      <c r="D583" s="37"/>
      <c r="E583" s="37"/>
      <c r="F583" s="37"/>
      <c r="G583" s="37"/>
      <c r="H583" s="1"/>
      <c r="I583" s="37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37"/>
      <c r="D584" s="37"/>
      <c r="E584" s="37"/>
      <c r="F584" s="37"/>
      <c r="G584" s="37"/>
      <c r="H584" s="1"/>
      <c r="I584" s="37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37"/>
      <c r="D585" s="37"/>
      <c r="E585" s="37"/>
      <c r="F585" s="37"/>
      <c r="G585" s="37"/>
      <c r="H585" s="1"/>
      <c r="I585" s="37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37"/>
      <c r="D586" s="37"/>
      <c r="E586" s="37"/>
      <c r="F586" s="37"/>
      <c r="G586" s="37"/>
      <c r="H586" s="1"/>
      <c r="I586" s="37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37"/>
      <c r="D587" s="37"/>
      <c r="E587" s="37"/>
      <c r="F587" s="37"/>
      <c r="G587" s="37"/>
      <c r="H587" s="1"/>
      <c r="I587" s="37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37"/>
      <c r="D588" s="37"/>
      <c r="E588" s="37"/>
      <c r="F588" s="37"/>
      <c r="G588" s="37"/>
      <c r="H588" s="1"/>
      <c r="I588" s="37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37"/>
      <c r="D589" s="37"/>
      <c r="E589" s="37"/>
      <c r="F589" s="37"/>
      <c r="G589" s="37"/>
      <c r="H589" s="1"/>
      <c r="I589" s="37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37"/>
      <c r="D590" s="37"/>
      <c r="E590" s="37"/>
      <c r="F590" s="37"/>
      <c r="G590" s="37"/>
      <c r="H590" s="1"/>
      <c r="I590" s="37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37"/>
      <c r="D591" s="37"/>
      <c r="E591" s="37"/>
      <c r="F591" s="37"/>
      <c r="G591" s="37"/>
      <c r="H591" s="1"/>
      <c r="I591" s="37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37"/>
      <c r="D592" s="37"/>
      <c r="E592" s="37"/>
      <c r="F592" s="37"/>
      <c r="G592" s="37"/>
      <c r="H592" s="1"/>
      <c r="I592" s="37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37"/>
      <c r="D593" s="37"/>
      <c r="E593" s="37"/>
      <c r="F593" s="37"/>
      <c r="G593" s="37"/>
      <c r="H593" s="1"/>
      <c r="I593" s="37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37"/>
      <c r="D594" s="37"/>
      <c r="E594" s="37"/>
      <c r="F594" s="37"/>
      <c r="G594" s="37"/>
      <c r="H594" s="1"/>
      <c r="I594" s="37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37"/>
      <c r="D595" s="37"/>
      <c r="E595" s="37"/>
      <c r="F595" s="37"/>
      <c r="G595" s="37"/>
      <c r="H595" s="1"/>
      <c r="I595" s="37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37"/>
      <c r="D596" s="37"/>
      <c r="E596" s="37"/>
      <c r="F596" s="37"/>
      <c r="G596" s="37"/>
      <c r="H596" s="1"/>
      <c r="I596" s="37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37"/>
      <c r="D597" s="37"/>
      <c r="E597" s="37"/>
      <c r="F597" s="37"/>
      <c r="G597" s="37"/>
      <c r="H597" s="1"/>
      <c r="I597" s="37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37"/>
      <c r="D598" s="37"/>
      <c r="E598" s="37"/>
      <c r="F598" s="37"/>
      <c r="G598" s="37"/>
      <c r="H598" s="1"/>
      <c r="I598" s="37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37"/>
      <c r="D599" s="37"/>
      <c r="E599" s="37"/>
      <c r="F599" s="37"/>
      <c r="G599" s="37"/>
      <c r="H599" s="1"/>
      <c r="I599" s="3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37"/>
      <c r="D600" s="37"/>
      <c r="E600" s="37"/>
      <c r="F600" s="37"/>
      <c r="G600" s="37"/>
      <c r="H600" s="1"/>
      <c r="I600" s="37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37"/>
      <c r="D601" s="37"/>
      <c r="E601" s="37"/>
      <c r="F601" s="37"/>
      <c r="G601" s="37"/>
      <c r="H601" s="1"/>
      <c r="I601" s="37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37"/>
      <c r="D602" s="37"/>
      <c r="E602" s="37"/>
      <c r="F602" s="37"/>
      <c r="G602" s="37"/>
      <c r="H602" s="1"/>
      <c r="I602" s="37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37"/>
      <c r="D603" s="37"/>
      <c r="E603" s="37"/>
      <c r="F603" s="37"/>
      <c r="G603" s="37"/>
      <c r="H603" s="1"/>
      <c r="I603" s="37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37"/>
      <c r="D604" s="37"/>
      <c r="E604" s="37"/>
      <c r="F604" s="37"/>
      <c r="G604" s="37"/>
      <c r="H604" s="1"/>
      <c r="I604" s="37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37"/>
      <c r="D605" s="37"/>
      <c r="E605" s="37"/>
      <c r="F605" s="37"/>
      <c r="G605" s="37"/>
      <c r="H605" s="1"/>
      <c r="I605" s="37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37"/>
      <c r="D606" s="37"/>
      <c r="E606" s="37"/>
      <c r="F606" s="37"/>
      <c r="G606" s="37"/>
      <c r="H606" s="1"/>
      <c r="I606" s="37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37"/>
      <c r="D607" s="37"/>
      <c r="E607" s="37"/>
      <c r="F607" s="37"/>
      <c r="G607" s="37"/>
      <c r="H607" s="1"/>
      <c r="I607" s="37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37"/>
      <c r="D608" s="37"/>
      <c r="E608" s="37"/>
      <c r="F608" s="37"/>
      <c r="G608" s="37"/>
      <c r="H608" s="1"/>
      <c r="I608" s="37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37"/>
      <c r="D609" s="37"/>
      <c r="E609" s="37"/>
      <c r="F609" s="37"/>
      <c r="G609" s="37"/>
      <c r="H609" s="1"/>
      <c r="I609" s="37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37"/>
      <c r="D610" s="37"/>
      <c r="E610" s="37"/>
      <c r="F610" s="37"/>
      <c r="G610" s="37"/>
      <c r="H610" s="1"/>
      <c r="I610" s="37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37"/>
      <c r="D611" s="37"/>
      <c r="E611" s="37"/>
      <c r="F611" s="37"/>
      <c r="G611" s="37"/>
      <c r="H611" s="1"/>
      <c r="I611" s="37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37"/>
      <c r="D612" s="37"/>
      <c r="E612" s="37"/>
      <c r="F612" s="37"/>
      <c r="G612" s="37"/>
      <c r="H612" s="1"/>
      <c r="I612" s="37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37"/>
      <c r="D613" s="37"/>
      <c r="E613" s="37"/>
      <c r="F613" s="37"/>
      <c r="G613" s="37"/>
      <c r="H613" s="1"/>
      <c r="I613" s="37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37"/>
      <c r="D614" s="37"/>
      <c r="E614" s="37"/>
      <c r="F614" s="37"/>
      <c r="G614" s="37"/>
      <c r="H614" s="1"/>
      <c r="I614" s="37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37"/>
      <c r="D615" s="37"/>
      <c r="E615" s="37"/>
      <c r="F615" s="37"/>
      <c r="G615" s="37"/>
      <c r="H615" s="1"/>
      <c r="I615" s="37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37"/>
      <c r="D616" s="37"/>
      <c r="E616" s="37"/>
      <c r="F616" s="37"/>
      <c r="G616" s="37"/>
      <c r="H616" s="1"/>
      <c r="I616" s="37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37"/>
      <c r="D617" s="37"/>
      <c r="E617" s="37"/>
      <c r="F617" s="37"/>
      <c r="G617" s="37"/>
      <c r="H617" s="1"/>
      <c r="I617" s="37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37"/>
      <c r="D618" s="37"/>
      <c r="E618" s="37"/>
      <c r="F618" s="37"/>
      <c r="G618" s="37"/>
      <c r="H618" s="1"/>
      <c r="I618" s="37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37"/>
      <c r="D619" s="37"/>
      <c r="E619" s="37"/>
      <c r="F619" s="37"/>
      <c r="G619" s="37"/>
      <c r="H619" s="1"/>
      <c r="I619" s="37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37"/>
      <c r="D620" s="37"/>
      <c r="E620" s="37"/>
      <c r="F620" s="37"/>
      <c r="G620" s="37"/>
      <c r="H620" s="1"/>
      <c r="I620" s="37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37"/>
      <c r="D621" s="37"/>
      <c r="E621" s="37"/>
      <c r="F621" s="37"/>
      <c r="G621" s="37"/>
      <c r="H621" s="1"/>
      <c r="I621" s="37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37"/>
      <c r="D622" s="37"/>
      <c r="E622" s="37"/>
      <c r="F622" s="37"/>
      <c r="G622" s="37"/>
      <c r="H622" s="1"/>
      <c r="I622" s="37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37"/>
      <c r="D623" s="37"/>
      <c r="E623" s="37"/>
      <c r="F623" s="37"/>
      <c r="G623" s="37"/>
      <c r="H623" s="1"/>
      <c r="I623" s="37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37"/>
      <c r="D624" s="37"/>
      <c r="E624" s="37"/>
      <c r="F624" s="37"/>
      <c r="G624" s="37"/>
      <c r="H624" s="1"/>
      <c r="I624" s="37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37"/>
      <c r="D625" s="37"/>
      <c r="E625" s="37"/>
      <c r="F625" s="37"/>
      <c r="G625" s="37"/>
      <c r="H625" s="1"/>
      <c r="I625" s="37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37"/>
      <c r="D626" s="37"/>
      <c r="E626" s="37"/>
      <c r="F626" s="37"/>
      <c r="G626" s="37"/>
      <c r="H626" s="1"/>
      <c r="I626" s="37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37"/>
      <c r="D627" s="37"/>
      <c r="E627" s="37"/>
      <c r="F627" s="37"/>
      <c r="G627" s="37"/>
      <c r="H627" s="1"/>
      <c r="I627" s="37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37"/>
      <c r="D628" s="37"/>
      <c r="E628" s="37"/>
      <c r="F628" s="37"/>
      <c r="G628" s="37"/>
      <c r="H628" s="1"/>
      <c r="I628" s="37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37"/>
      <c r="D629" s="37"/>
      <c r="E629" s="37"/>
      <c r="F629" s="37"/>
      <c r="G629" s="37"/>
      <c r="H629" s="1"/>
      <c r="I629" s="37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37"/>
      <c r="D630" s="37"/>
      <c r="E630" s="37"/>
      <c r="F630" s="37"/>
      <c r="G630" s="37"/>
      <c r="H630" s="1"/>
      <c r="I630" s="37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37"/>
      <c r="D631" s="37"/>
      <c r="E631" s="37"/>
      <c r="F631" s="37"/>
      <c r="G631" s="37"/>
      <c r="H631" s="1"/>
      <c r="I631" s="37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37"/>
      <c r="D632" s="37"/>
      <c r="E632" s="37"/>
      <c r="F632" s="37"/>
      <c r="G632" s="37"/>
      <c r="H632" s="1"/>
      <c r="I632" s="37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37"/>
      <c r="D633" s="37"/>
      <c r="E633" s="37"/>
      <c r="F633" s="37"/>
      <c r="G633" s="37"/>
      <c r="H633" s="1"/>
      <c r="I633" s="37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37"/>
      <c r="D634" s="37"/>
      <c r="E634" s="37"/>
      <c r="F634" s="37"/>
      <c r="G634" s="37"/>
      <c r="H634" s="1"/>
      <c r="I634" s="37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37"/>
      <c r="D635" s="37"/>
      <c r="E635" s="37"/>
      <c r="F635" s="37"/>
      <c r="G635" s="37"/>
      <c r="H635" s="1"/>
      <c r="I635" s="37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37"/>
      <c r="D636" s="37"/>
      <c r="E636" s="37"/>
      <c r="F636" s="37"/>
      <c r="G636" s="37"/>
      <c r="H636" s="1"/>
      <c r="I636" s="37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37"/>
      <c r="D637" s="37"/>
      <c r="E637" s="37"/>
      <c r="F637" s="37"/>
      <c r="G637" s="37"/>
      <c r="H637" s="1"/>
      <c r="I637" s="37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37"/>
      <c r="D638" s="37"/>
      <c r="E638" s="37"/>
      <c r="F638" s="37"/>
      <c r="G638" s="37"/>
      <c r="H638" s="1"/>
      <c r="I638" s="37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37"/>
      <c r="D639" s="37"/>
      <c r="E639" s="37"/>
      <c r="F639" s="37"/>
      <c r="G639" s="37"/>
      <c r="H639" s="1"/>
      <c r="I639" s="37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37"/>
      <c r="D640" s="37"/>
      <c r="E640" s="37"/>
      <c r="F640" s="37"/>
      <c r="G640" s="37"/>
      <c r="H640" s="1"/>
      <c r="I640" s="37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37"/>
      <c r="D641" s="37"/>
      <c r="E641" s="37"/>
      <c r="F641" s="37"/>
      <c r="G641" s="37"/>
      <c r="H641" s="1"/>
      <c r="I641" s="37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37"/>
      <c r="D642" s="37"/>
      <c r="E642" s="37"/>
      <c r="F642" s="37"/>
      <c r="G642" s="37"/>
      <c r="H642" s="1"/>
      <c r="I642" s="37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37"/>
      <c r="D643" s="37"/>
      <c r="E643" s="37"/>
      <c r="F643" s="37"/>
      <c r="G643" s="37"/>
      <c r="H643" s="1"/>
      <c r="I643" s="37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37"/>
      <c r="D644" s="37"/>
      <c r="E644" s="37"/>
      <c r="F644" s="37"/>
      <c r="G644" s="37"/>
      <c r="H644" s="1"/>
      <c r="I644" s="37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37"/>
      <c r="D645" s="37"/>
      <c r="E645" s="37"/>
      <c r="F645" s="37"/>
      <c r="G645" s="37"/>
      <c r="H645" s="1"/>
      <c r="I645" s="37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37"/>
      <c r="D646" s="37"/>
      <c r="E646" s="37"/>
      <c r="F646" s="37"/>
      <c r="G646" s="37"/>
      <c r="H646" s="1"/>
      <c r="I646" s="37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37"/>
      <c r="D647" s="37"/>
      <c r="E647" s="37"/>
      <c r="F647" s="37"/>
      <c r="G647" s="37"/>
      <c r="H647" s="1"/>
      <c r="I647" s="37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37"/>
      <c r="D648" s="37"/>
      <c r="E648" s="37"/>
      <c r="F648" s="37"/>
      <c r="G648" s="37"/>
      <c r="H648" s="1"/>
      <c r="I648" s="37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37"/>
      <c r="D649" s="37"/>
      <c r="E649" s="37"/>
      <c r="F649" s="37"/>
      <c r="G649" s="37"/>
      <c r="H649" s="1"/>
      <c r="I649" s="37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37"/>
      <c r="D650" s="37"/>
      <c r="E650" s="37"/>
      <c r="F650" s="37"/>
      <c r="G650" s="37"/>
      <c r="H650" s="1"/>
      <c r="I650" s="37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37"/>
      <c r="D651" s="37"/>
      <c r="E651" s="37"/>
      <c r="F651" s="37"/>
      <c r="G651" s="37"/>
      <c r="H651" s="1"/>
      <c r="I651" s="37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37"/>
      <c r="D652" s="37"/>
      <c r="E652" s="37"/>
      <c r="F652" s="37"/>
      <c r="G652" s="37"/>
      <c r="H652" s="1"/>
      <c r="I652" s="37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37"/>
      <c r="D653" s="37"/>
      <c r="E653" s="37"/>
      <c r="F653" s="37"/>
      <c r="G653" s="37"/>
      <c r="H653" s="1"/>
      <c r="I653" s="37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37"/>
      <c r="D654" s="37"/>
      <c r="E654" s="37"/>
      <c r="F654" s="37"/>
      <c r="G654" s="37"/>
      <c r="H654" s="1"/>
      <c r="I654" s="37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37"/>
      <c r="D655" s="37"/>
      <c r="E655" s="37"/>
      <c r="F655" s="37"/>
      <c r="G655" s="37"/>
      <c r="H655" s="1"/>
      <c r="I655" s="37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37"/>
      <c r="D656" s="37"/>
      <c r="E656" s="37"/>
      <c r="F656" s="37"/>
      <c r="G656" s="37"/>
      <c r="H656" s="1"/>
      <c r="I656" s="37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37"/>
      <c r="D657" s="37"/>
      <c r="E657" s="37"/>
      <c r="F657" s="37"/>
      <c r="G657" s="37"/>
      <c r="H657" s="1"/>
      <c r="I657" s="37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37"/>
      <c r="D658" s="37"/>
      <c r="E658" s="37"/>
      <c r="F658" s="37"/>
      <c r="G658" s="37"/>
      <c r="H658" s="1"/>
      <c r="I658" s="37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37"/>
      <c r="D659" s="37"/>
      <c r="E659" s="37"/>
      <c r="F659" s="37"/>
      <c r="G659" s="37"/>
      <c r="H659" s="1"/>
      <c r="I659" s="37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37"/>
      <c r="D660" s="37"/>
      <c r="E660" s="37"/>
      <c r="F660" s="37"/>
      <c r="G660" s="37"/>
      <c r="H660" s="1"/>
      <c r="I660" s="37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37"/>
      <c r="D661" s="37"/>
      <c r="E661" s="37"/>
      <c r="F661" s="37"/>
      <c r="G661" s="37"/>
      <c r="H661" s="1"/>
      <c r="I661" s="37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37"/>
      <c r="D662" s="37"/>
      <c r="E662" s="37"/>
      <c r="F662" s="37"/>
      <c r="G662" s="37"/>
      <c r="H662" s="1"/>
      <c r="I662" s="37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37"/>
      <c r="D663" s="37"/>
      <c r="E663" s="37"/>
      <c r="F663" s="37"/>
      <c r="G663" s="37"/>
      <c r="H663" s="1"/>
      <c r="I663" s="37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37"/>
      <c r="D664" s="37"/>
      <c r="E664" s="37"/>
      <c r="F664" s="37"/>
      <c r="G664" s="37"/>
      <c r="H664" s="1"/>
      <c r="I664" s="37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37"/>
      <c r="D665" s="37"/>
      <c r="E665" s="37"/>
      <c r="F665" s="37"/>
      <c r="G665" s="37"/>
      <c r="H665" s="1"/>
      <c r="I665" s="37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37"/>
      <c r="D666" s="37"/>
      <c r="E666" s="37"/>
      <c r="F666" s="37"/>
      <c r="G666" s="37"/>
      <c r="H666" s="1"/>
      <c r="I666" s="37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37"/>
      <c r="D667" s="37"/>
      <c r="E667" s="37"/>
      <c r="F667" s="37"/>
      <c r="G667" s="37"/>
      <c r="H667" s="1"/>
      <c r="I667" s="37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37"/>
      <c r="D668" s="37"/>
      <c r="E668" s="37"/>
      <c r="F668" s="37"/>
      <c r="G668" s="37"/>
      <c r="H668" s="1"/>
      <c r="I668" s="37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37"/>
      <c r="D669" s="37"/>
      <c r="E669" s="37"/>
      <c r="F669" s="37"/>
      <c r="G669" s="37"/>
      <c r="H669" s="1"/>
      <c r="I669" s="37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37"/>
      <c r="D670" s="37"/>
      <c r="E670" s="37"/>
      <c r="F670" s="37"/>
      <c r="G670" s="37"/>
      <c r="H670" s="1"/>
      <c r="I670" s="37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37"/>
      <c r="D671" s="37"/>
      <c r="E671" s="37"/>
      <c r="F671" s="37"/>
      <c r="G671" s="37"/>
      <c r="H671" s="1"/>
      <c r="I671" s="37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37"/>
      <c r="D672" s="37"/>
      <c r="E672" s="37"/>
      <c r="F672" s="37"/>
      <c r="G672" s="37"/>
      <c r="H672" s="1"/>
      <c r="I672" s="37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37"/>
      <c r="D673" s="37"/>
      <c r="E673" s="37"/>
      <c r="F673" s="37"/>
      <c r="G673" s="37"/>
      <c r="H673" s="1"/>
      <c r="I673" s="37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37"/>
      <c r="D674" s="37"/>
      <c r="E674" s="37"/>
      <c r="F674" s="37"/>
      <c r="G674" s="37"/>
      <c r="H674" s="1"/>
      <c r="I674" s="37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37"/>
      <c r="D675" s="37"/>
      <c r="E675" s="37"/>
      <c r="F675" s="37"/>
      <c r="G675" s="37"/>
      <c r="H675" s="1"/>
      <c r="I675" s="37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37"/>
      <c r="D676" s="37"/>
      <c r="E676" s="37"/>
      <c r="F676" s="37"/>
      <c r="G676" s="37"/>
      <c r="H676" s="1"/>
      <c r="I676" s="3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37"/>
      <c r="D677" s="37"/>
      <c r="E677" s="37"/>
      <c r="F677" s="37"/>
      <c r="G677" s="37"/>
      <c r="H677" s="1"/>
      <c r="I677" s="37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37"/>
      <c r="D678" s="37"/>
      <c r="E678" s="37"/>
      <c r="F678" s="37"/>
      <c r="G678" s="37"/>
      <c r="H678" s="1"/>
      <c r="I678" s="37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37"/>
      <c r="D679" s="37"/>
      <c r="E679" s="37"/>
      <c r="F679" s="37"/>
      <c r="G679" s="37"/>
      <c r="H679" s="1"/>
      <c r="I679" s="37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37"/>
      <c r="D680" s="37"/>
      <c r="E680" s="37"/>
      <c r="F680" s="37"/>
      <c r="G680" s="37"/>
      <c r="H680" s="1"/>
      <c r="I680" s="37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37"/>
      <c r="D681" s="37"/>
      <c r="E681" s="37"/>
      <c r="F681" s="37"/>
      <c r="G681" s="37"/>
      <c r="H681" s="1"/>
      <c r="I681" s="37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37"/>
      <c r="D682" s="37"/>
      <c r="E682" s="37"/>
      <c r="F682" s="37"/>
      <c r="G682" s="37"/>
      <c r="H682" s="1"/>
      <c r="I682" s="37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37"/>
      <c r="D683" s="37"/>
      <c r="E683" s="37"/>
      <c r="F683" s="37"/>
      <c r="G683" s="37"/>
      <c r="H683" s="1"/>
      <c r="I683" s="37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37"/>
      <c r="D684" s="37"/>
      <c r="E684" s="37"/>
      <c r="F684" s="37"/>
      <c r="G684" s="37"/>
      <c r="H684" s="1"/>
      <c r="I684" s="37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37"/>
      <c r="D685" s="37"/>
      <c r="E685" s="37"/>
      <c r="F685" s="37"/>
      <c r="G685" s="37"/>
      <c r="H685" s="1"/>
      <c r="I685" s="37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37"/>
      <c r="D686" s="37"/>
      <c r="E686" s="37"/>
      <c r="F686" s="37"/>
      <c r="G686" s="37"/>
      <c r="H686" s="1"/>
      <c r="I686" s="37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37"/>
      <c r="D687" s="37"/>
      <c r="E687" s="37"/>
      <c r="F687" s="37"/>
      <c r="G687" s="37"/>
      <c r="H687" s="1"/>
      <c r="I687" s="37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37"/>
      <c r="D688" s="37"/>
      <c r="E688" s="37"/>
      <c r="F688" s="37"/>
      <c r="G688" s="37"/>
      <c r="H688" s="1"/>
      <c r="I688" s="37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37"/>
      <c r="D689" s="37"/>
      <c r="E689" s="37"/>
      <c r="F689" s="37"/>
      <c r="G689" s="37"/>
      <c r="H689" s="1"/>
      <c r="I689" s="37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37"/>
      <c r="D690" s="37"/>
      <c r="E690" s="37"/>
      <c r="F690" s="37"/>
      <c r="G690" s="37"/>
      <c r="H690" s="1"/>
      <c r="I690" s="37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37"/>
      <c r="D691" s="37"/>
      <c r="E691" s="37"/>
      <c r="F691" s="37"/>
      <c r="G691" s="37"/>
      <c r="H691" s="1"/>
      <c r="I691" s="37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37"/>
      <c r="D692" s="37"/>
      <c r="E692" s="37"/>
      <c r="F692" s="37"/>
      <c r="G692" s="37"/>
      <c r="H692" s="1"/>
      <c r="I692" s="37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37"/>
      <c r="D693" s="37"/>
      <c r="E693" s="37"/>
      <c r="F693" s="37"/>
      <c r="G693" s="37"/>
      <c r="H693" s="1"/>
      <c r="I693" s="37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37"/>
      <c r="D694" s="37"/>
      <c r="E694" s="37"/>
      <c r="F694" s="37"/>
      <c r="G694" s="37"/>
      <c r="H694" s="1"/>
      <c r="I694" s="37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37"/>
      <c r="D695" s="37"/>
      <c r="E695" s="37"/>
      <c r="F695" s="37"/>
      <c r="G695" s="37"/>
      <c r="H695" s="1"/>
      <c r="I695" s="37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37"/>
      <c r="D696" s="37"/>
      <c r="E696" s="37"/>
      <c r="F696" s="37"/>
      <c r="G696" s="37"/>
      <c r="H696" s="1"/>
      <c r="I696" s="37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37"/>
      <c r="D697" s="37"/>
      <c r="E697" s="37"/>
      <c r="F697" s="37"/>
      <c r="G697" s="37"/>
      <c r="H697" s="1"/>
      <c r="I697" s="37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37"/>
      <c r="D698" s="37"/>
      <c r="E698" s="37"/>
      <c r="F698" s="37"/>
      <c r="G698" s="37"/>
      <c r="H698" s="1"/>
      <c r="I698" s="37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37"/>
      <c r="D699" s="37"/>
      <c r="E699" s="37"/>
      <c r="F699" s="37"/>
      <c r="G699" s="37"/>
      <c r="H699" s="1"/>
      <c r="I699" s="37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37"/>
      <c r="D700" s="37"/>
      <c r="E700" s="37"/>
      <c r="F700" s="37"/>
      <c r="G700" s="37"/>
      <c r="H700" s="1"/>
      <c r="I700" s="37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37"/>
      <c r="D701" s="37"/>
      <c r="E701" s="37"/>
      <c r="F701" s="37"/>
      <c r="G701" s="37"/>
      <c r="H701" s="1"/>
      <c r="I701" s="37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37"/>
      <c r="D702" s="37"/>
      <c r="E702" s="37"/>
      <c r="F702" s="37"/>
      <c r="G702" s="37"/>
      <c r="H702" s="1"/>
      <c r="I702" s="37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37"/>
      <c r="D703" s="37"/>
      <c r="E703" s="37"/>
      <c r="F703" s="37"/>
      <c r="G703" s="37"/>
      <c r="H703" s="1"/>
      <c r="I703" s="37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37"/>
      <c r="D704" s="37"/>
      <c r="E704" s="37"/>
      <c r="F704" s="37"/>
      <c r="G704" s="37"/>
      <c r="H704" s="1"/>
      <c r="I704" s="37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37"/>
      <c r="D705" s="37"/>
      <c r="E705" s="37"/>
      <c r="F705" s="37"/>
      <c r="G705" s="37"/>
      <c r="H705" s="1"/>
      <c r="I705" s="37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37"/>
      <c r="D706" s="37"/>
      <c r="E706" s="37"/>
      <c r="F706" s="37"/>
      <c r="G706" s="37"/>
      <c r="H706" s="1"/>
      <c r="I706" s="37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37"/>
      <c r="D707" s="37"/>
      <c r="E707" s="37"/>
      <c r="F707" s="37"/>
      <c r="G707" s="37"/>
      <c r="H707" s="1"/>
      <c r="I707" s="37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37"/>
      <c r="D708" s="37"/>
      <c r="E708" s="37"/>
      <c r="F708" s="37"/>
      <c r="G708" s="37"/>
      <c r="H708" s="1"/>
      <c r="I708" s="37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37"/>
      <c r="D709" s="37"/>
      <c r="E709" s="37"/>
      <c r="F709" s="37"/>
      <c r="G709" s="37"/>
      <c r="H709" s="1"/>
      <c r="I709" s="37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37"/>
      <c r="D710" s="37"/>
      <c r="E710" s="37"/>
      <c r="F710" s="37"/>
      <c r="G710" s="37"/>
      <c r="H710" s="1"/>
      <c r="I710" s="37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37"/>
      <c r="D711" s="37"/>
      <c r="E711" s="37"/>
      <c r="F711" s="37"/>
      <c r="G711" s="37"/>
      <c r="H711" s="1"/>
      <c r="I711" s="37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37"/>
      <c r="D712" s="37"/>
      <c r="E712" s="37"/>
      <c r="F712" s="37"/>
      <c r="G712" s="37"/>
      <c r="H712" s="1"/>
      <c r="I712" s="37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37"/>
      <c r="D713" s="37"/>
      <c r="E713" s="37"/>
      <c r="F713" s="37"/>
      <c r="G713" s="37"/>
      <c r="H713" s="1"/>
      <c r="I713" s="37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37"/>
      <c r="D714" s="37"/>
      <c r="E714" s="37"/>
      <c r="F714" s="37"/>
      <c r="G714" s="37"/>
      <c r="H714" s="1"/>
      <c r="I714" s="37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37"/>
      <c r="D715" s="37"/>
      <c r="E715" s="37"/>
      <c r="F715" s="37"/>
      <c r="G715" s="37"/>
      <c r="H715" s="1"/>
      <c r="I715" s="37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37"/>
      <c r="D716" s="37"/>
      <c r="E716" s="37"/>
      <c r="F716" s="37"/>
      <c r="G716" s="37"/>
      <c r="H716" s="1"/>
      <c r="I716" s="37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37"/>
      <c r="D717" s="37"/>
      <c r="E717" s="37"/>
      <c r="F717" s="37"/>
      <c r="G717" s="37"/>
      <c r="H717" s="1"/>
      <c r="I717" s="37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37"/>
      <c r="D718" s="37"/>
      <c r="E718" s="37"/>
      <c r="F718" s="37"/>
      <c r="G718" s="37"/>
      <c r="H718" s="1"/>
      <c r="I718" s="37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37"/>
      <c r="D719" s="37"/>
      <c r="E719" s="37"/>
      <c r="F719" s="37"/>
      <c r="G719" s="37"/>
      <c r="H719" s="1"/>
      <c r="I719" s="37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37"/>
      <c r="D720" s="37"/>
      <c r="E720" s="37"/>
      <c r="F720" s="37"/>
      <c r="G720" s="37"/>
      <c r="H720" s="1"/>
      <c r="I720" s="37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37"/>
      <c r="D721" s="37"/>
      <c r="E721" s="37"/>
      <c r="F721" s="37"/>
      <c r="G721" s="37"/>
      <c r="H721" s="1"/>
      <c r="I721" s="37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37"/>
      <c r="D722" s="37"/>
      <c r="E722" s="37"/>
      <c r="F722" s="37"/>
      <c r="G722" s="37"/>
      <c r="H722" s="1"/>
      <c r="I722" s="37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37"/>
      <c r="D723" s="37"/>
      <c r="E723" s="37"/>
      <c r="F723" s="37"/>
      <c r="G723" s="37"/>
      <c r="H723" s="1"/>
      <c r="I723" s="37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37"/>
      <c r="D724" s="37"/>
      <c r="E724" s="37"/>
      <c r="F724" s="37"/>
      <c r="G724" s="37"/>
      <c r="H724" s="1"/>
      <c r="I724" s="37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37"/>
      <c r="D725" s="37"/>
      <c r="E725" s="37"/>
      <c r="F725" s="37"/>
      <c r="G725" s="37"/>
      <c r="H725" s="1"/>
      <c r="I725" s="37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37"/>
      <c r="D726" s="37"/>
      <c r="E726" s="37"/>
      <c r="F726" s="37"/>
      <c r="G726" s="37"/>
      <c r="H726" s="1"/>
      <c r="I726" s="37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37"/>
      <c r="D727" s="37"/>
      <c r="E727" s="37"/>
      <c r="F727" s="37"/>
      <c r="G727" s="37"/>
      <c r="H727" s="1"/>
      <c r="I727" s="37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37"/>
      <c r="D728" s="37"/>
      <c r="E728" s="37"/>
      <c r="F728" s="37"/>
      <c r="G728" s="37"/>
      <c r="H728" s="1"/>
      <c r="I728" s="37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37"/>
      <c r="D729" s="37"/>
      <c r="E729" s="37"/>
      <c r="F729" s="37"/>
      <c r="G729" s="37"/>
      <c r="H729" s="1"/>
      <c r="I729" s="37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37"/>
      <c r="D730" s="37"/>
      <c r="E730" s="37"/>
      <c r="F730" s="37"/>
      <c r="G730" s="37"/>
      <c r="H730" s="1"/>
      <c r="I730" s="37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37"/>
      <c r="D731" s="37"/>
      <c r="E731" s="37"/>
      <c r="F731" s="37"/>
      <c r="G731" s="37"/>
      <c r="H731" s="1"/>
      <c r="I731" s="37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37"/>
      <c r="D732" s="37"/>
      <c r="E732" s="37"/>
      <c r="F732" s="37"/>
      <c r="G732" s="37"/>
      <c r="H732" s="1"/>
      <c r="I732" s="37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37"/>
      <c r="D733" s="37"/>
      <c r="E733" s="37"/>
      <c r="F733" s="37"/>
      <c r="G733" s="37"/>
      <c r="H733" s="1"/>
      <c r="I733" s="37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37"/>
      <c r="D734" s="37"/>
      <c r="E734" s="37"/>
      <c r="F734" s="37"/>
      <c r="G734" s="37"/>
      <c r="H734" s="1"/>
      <c r="I734" s="37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37"/>
      <c r="D735" s="37"/>
      <c r="E735" s="37"/>
      <c r="F735" s="37"/>
      <c r="G735" s="37"/>
      <c r="H735" s="1"/>
      <c r="I735" s="37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37"/>
      <c r="D736" s="37"/>
      <c r="E736" s="37"/>
      <c r="F736" s="37"/>
      <c r="G736" s="37"/>
      <c r="H736" s="1"/>
      <c r="I736" s="37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37"/>
      <c r="D737" s="37"/>
      <c r="E737" s="37"/>
      <c r="F737" s="37"/>
      <c r="G737" s="37"/>
      <c r="H737" s="1"/>
      <c r="I737" s="37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37"/>
      <c r="D738" s="37"/>
      <c r="E738" s="37"/>
      <c r="F738" s="37"/>
      <c r="G738" s="37"/>
      <c r="H738" s="1"/>
      <c r="I738" s="37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37"/>
      <c r="D739" s="37"/>
      <c r="E739" s="37"/>
      <c r="F739" s="37"/>
      <c r="G739" s="37"/>
      <c r="H739" s="1"/>
      <c r="I739" s="37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37"/>
      <c r="D740" s="37"/>
      <c r="E740" s="37"/>
      <c r="F740" s="37"/>
      <c r="G740" s="37"/>
      <c r="H740" s="1"/>
      <c r="I740" s="37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37"/>
      <c r="D741" s="37"/>
      <c r="E741" s="37"/>
      <c r="F741" s="37"/>
      <c r="G741" s="37"/>
      <c r="H741" s="1"/>
      <c r="I741" s="37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37"/>
      <c r="D742" s="37"/>
      <c r="E742" s="37"/>
      <c r="F742" s="37"/>
      <c r="G742" s="37"/>
      <c r="H742" s="1"/>
      <c r="I742" s="37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37"/>
      <c r="D743" s="37"/>
      <c r="E743" s="37"/>
      <c r="F743" s="37"/>
      <c r="G743" s="37"/>
      <c r="H743" s="1"/>
      <c r="I743" s="37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37"/>
      <c r="D744" s="37"/>
      <c r="E744" s="37"/>
      <c r="F744" s="37"/>
      <c r="G744" s="37"/>
      <c r="H744" s="1"/>
      <c r="I744" s="37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37"/>
      <c r="D745" s="37"/>
      <c r="E745" s="37"/>
      <c r="F745" s="37"/>
      <c r="G745" s="37"/>
      <c r="H745" s="1"/>
      <c r="I745" s="37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37"/>
      <c r="D746" s="37"/>
      <c r="E746" s="37"/>
      <c r="F746" s="37"/>
      <c r="G746" s="37"/>
      <c r="H746" s="1"/>
      <c r="I746" s="37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37"/>
      <c r="D747" s="37"/>
      <c r="E747" s="37"/>
      <c r="F747" s="37"/>
      <c r="G747" s="37"/>
      <c r="H747" s="1"/>
      <c r="I747" s="37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37"/>
      <c r="D748" s="37"/>
      <c r="E748" s="37"/>
      <c r="F748" s="37"/>
      <c r="G748" s="37"/>
      <c r="H748" s="1"/>
      <c r="I748" s="37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37"/>
      <c r="D749" s="37"/>
      <c r="E749" s="37"/>
      <c r="F749" s="37"/>
      <c r="G749" s="37"/>
      <c r="H749" s="1"/>
      <c r="I749" s="37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37"/>
      <c r="D750" s="37"/>
      <c r="E750" s="37"/>
      <c r="F750" s="37"/>
      <c r="G750" s="37"/>
      <c r="H750" s="1"/>
      <c r="I750" s="37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37"/>
      <c r="D751" s="37"/>
      <c r="E751" s="37"/>
      <c r="F751" s="37"/>
      <c r="G751" s="37"/>
      <c r="H751" s="1"/>
      <c r="I751" s="37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37"/>
      <c r="D752" s="37"/>
      <c r="E752" s="37"/>
      <c r="F752" s="37"/>
      <c r="G752" s="37"/>
      <c r="H752" s="1"/>
      <c r="I752" s="37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37"/>
      <c r="D753" s="37"/>
      <c r="E753" s="37"/>
      <c r="F753" s="37"/>
      <c r="G753" s="37"/>
      <c r="H753" s="1"/>
      <c r="I753" s="37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37"/>
      <c r="D754" s="37"/>
      <c r="E754" s="37"/>
      <c r="F754" s="37"/>
      <c r="G754" s="37"/>
      <c r="H754" s="1"/>
      <c r="I754" s="37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37"/>
      <c r="D755" s="37"/>
      <c r="E755" s="37"/>
      <c r="F755" s="37"/>
      <c r="G755" s="37"/>
      <c r="H755" s="1"/>
      <c r="I755" s="37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37"/>
      <c r="D756" s="37"/>
      <c r="E756" s="37"/>
      <c r="F756" s="37"/>
      <c r="G756" s="37"/>
      <c r="H756" s="1"/>
      <c r="I756" s="37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37"/>
      <c r="D757" s="37"/>
      <c r="E757" s="37"/>
      <c r="F757" s="37"/>
      <c r="G757" s="37"/>
      <c r="H757" s="1"/>
      <c r="I757" s="37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37"/>
      <c r="D758" s="37"/>
      <c r="E758" s="37"/>
      <c r="F758" s="37"/>
      <c r="G758" s="37"/>
      <c r="H758" s="1"/>
      <c r="I758" s="37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37"/>
      <c r="D759" s="37"/>
      <c r="E759" s="37"/>
      <c r="F759" s="37"/>
      <c r="G759" s="37"/>
      <c r="H759" s="1"/>
      <c r="I759" s="37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37"/>
      <c r="D760" s="37"/>
      <c r="E760" s="37"/>
      <c r="F760" s="37"/>
      <c r="G760" s="37"/>
      <c r="H760" s="1"/>
      <c r="I760" s="37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37"/>
      <c r="D761" s="37"/>
      <c r="E761" s="37"/>
      <c r="F761" s="37"/>
      <c r="G761" s="37"/>
      <c r="H761" s="1"/>
      <c r="I761" s="37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37"/>
      <c r="D762" s="37"/>
      <c r="E762" s="37"/>
      <c r="F762" s="37"/>
      <c r="G762" s="37"/>
      <c r="H762" s="1"/>
      <c r="I762" s="37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37"/>
      <c r="D763" s="37"/>
      <c r="E763" s="37"/>
      <c r="F763" s="37"/>
      <c r="G763" s="37"/>
      <c r="H763" s="1"/>
      <c r="I763" s="37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37"/>
      <c r="D764" s="37"/>
      <c r="E764" s="37"/>
      <c r="F764" s="37"/>
      <c r="G764" s="37"/>
      <c r="H764" s="1"/>
      <c r="I764" s="37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37"/>
      <c r="D765" s="37"/>
      <c r="E765" s="37"/>
      <c r="F765" s="37"/>
      <c r="G765" s="37"/>
      <c r="H765" s="1"/>
      <c r="I765" s="37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37"/>
      <c r="D766" s="37"/>
      <c r="E766" s="37"/>
      <c r="F766" s="37"/>
      <c r="G766" s="37"/>
      <c r="H766" s="1"/>
      <c r="I766" s="37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37"/>
      <c r="D767" s="37"/>
      <c r="E767" s="37"/>
      <c r="F767" s="37"/>
      <c r="G767" s="37"/>
      <c r="H767" s="1"/>
      <c r="I767" s="37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37"/>
      <c r="D768" s="37"/>
      <c r="E768" s="37"/>
      <c r="F768" s="37"/>
      <c r="G768" s="37"/>
      <c r="H768" s="1"/>
      <c r="I768" s="37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37"/>
      <c r="D769" s="37"/>
      <c r="E769" s="37"/>
      <c r="F769" s="37"/>
      <c r="G769" s="37"/>
      <c r="H769" s="1"/>
      <c r="I769" s="37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37"/>
      <c r="D770" s="37"/>
      <c r="E770" s="37"/>
      <c r="F770" s="37"/>
      <c r="G770" s="37"/>
      <c r="H770" s="1"/>
      <c r="I770" s="37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37"/>
      <c r="D771" s="37"/>
      <c r="E771" s="37"/>
      <c r="F771" s="37"/>
      <c r="G771" s="37"/>
      <c r="H771" s="1"/>
      <c r="I771" s="37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37"/>
      <c r="D772" s="37"/>
      <c r="E772" s="37"/>
      <c r="F772" s="37"/>
      <c r="G772" s="37"/>
      <c r="H772" s="1"/>
      <c r="I772" s="37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37"/>
      <c r="D773" s="37"/>
      <c r="E773" s="37"/>
      <c r="F773" s="37"/>
      <c r="G773" s="37"/>
      <c r="H773" s="1"/>
      <c r="I773" s="37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37"/>
      <c r="D774" s="37"/>
      <c r="E774" s="37"/>
      <c r="F774" s="37"/>
      <c r="G774" s="37"/>
      <c r="H774" s="1"/>
      <c r="I774" s="37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37"/>
      <c r="D775" s="37"/>
      <c r="E775" s="37"/>
      <c r="F775" s="37"/>
      <c r="G775" s="37"/>
      <c r="H775" s="1"/>
      <c r="I775" s="37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37"/>
      <c r="D776" s="37"/>
      <c r="E776" s="37"/>
      <c r="F776" s="37"/>
      <c r="G776" s="37"/>
      <c r="H776" s="1"/>
      <c r="I776" s="37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37"/>
      <c r="D777" s="37"/>
      <c r="E777" s="37"/>
      <c r="F777" s="37"/>
      <c r="G777" s="37"/>
      <c r="H777" s="1"/>
      <c r="I777" s="37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37"/>
      <c r="D778" s="37"/>
      <c r="E778" s="37"/>
      <c r="F778" s="37"/>
      <c r="G778" s="37"/>
      <c r="H778" s="1"/>
      <c r="I778" s="37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37"/>
      <c r="D779" s="37"/>
      <c r="E779" s="37"/>
      <c r="F779" s="37"/>
      <c r="G779" s="37"/>
      <c r="H779" s="1"/>
      <c r="I779" s="37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37"/>
      <c r="D780" s="37"/>
      <c r="E780" s="37"/>
      <c r="F780" s="37"/>
      <c r="G780" s="37"/>
      <c r="H780" s="1"/>
      <c r="I780" s="37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37"/>
      <c r="D781" s="37"/>
      <c r="E781" s="37"/>
      <c r="F781" s="37"/>
      <c r="G781" s="37"/>
      <c r="H781" s="1"/>
      <c r="I781" s="37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37"/>
      <c r="D782" s="37"/>
      <c r="E782" s="37"/>
      <c r="F782" s="37"/>
      <c r="G782" s="37"/>
      <c r="H782" s="1"/>
      <c r="I782" s="37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37"/>
      <c r="D783" s="37"/>
      <c r="E783" s="37"/>
      <c r="F783" s="37"/>
      <c r="G783" s="37"/>
      <c r="H783" s="1"/>
      <c r="I783" s="37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37"/>
      <c r="D784" s="37"/>
      <c r="E784" s="37"/>
      <c r="F784" s="37"/>
      <c r="G784" s="37"/>
      <c r="H784" s="1"/>
      <c r="I784" s="37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37"/>
      <c r="D785" s="37"/>
      <c r="E785" s="37"/>
      <c r="F785" s="37"/>
      <c r="G785" s="37"/>
      <c r="H785" s="1"/>
      <c r="I785" s="37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37"/>
      <c r="D786" s="37"/>
      <c r="E786" s="37"/>
      <c r="F786" s="37"/>
      <c r="G786" s="37"/>
      <c r="H786" s="1"/>
      <c r="I786" s="37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37"/>
      <c r="D787" s="37"/>
      <c r="E787" s="37"/>
      <c r="F787" s="37"/>
      <c r="G787" s="37"/>
      <c r="H787" s="1"/>
      <c r="I787" s="37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37"/>
      <c r="D788" s="37"/>
      <c r="E788" s="37"/>
      <c r="F788" s="37"/>
      <c r="G788" s="37"/>
      <c r="H788" s="1"/>
      <c r="I788" s="37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37"/>
      <c r="D789" s="37"/>
      <c r="E789" s="37"/>
      <c r="F789" s="37"/>
      <c r="G789" s="37"/>
      <c r="H789" s="1"/>
      <c r="I789" s="37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37"/>
      <c r="D790" s="37"/>
      <c r="E790" s="37"/>
      <c r="F790" s="37"/>
      <c r="G790" s="37"/>
      <c r="H790" s="1"/>
      <c r="I790" s="37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37"/>
      <c r="D791" s="37"/>
      <c r="E791" s="37"/>
      <c r="F791" s="37"/>
      <c r="G791" s="37"/>
      <c r="H791" s="1"/>
      <c r="I791" s="37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37"/>
      <c r="D792" s="37"/>
      <c r="E792" s="37"/>
      <c r="F792" s="37"/>
      <c r="G792" s="37"/>
      <c r="H792" s="1"/>
      <c r="I792" s="37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37"/>
      <c r="D793" s="37"/>
      <c r="E793" s="37"/>
      <c r="F793" s="37"/>
      <c r="G793" s="37"/>
      <c r="H793" s="1"/>
      <c r="I793" s="37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37"/>
      <c r="D794" s="37"/>
      <c r="E794" s="37"/>
      <c r="F794" s="37"/>
      <c r="G794" s="37"/>
      <c r="H794" s="1"/>
      <c r="I794" s="37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37"/>
      <c r="D795" s="37"/>
      <c r="E795" s="37"/>
      <c r="F795" s="37"/>
      <c r="G795" s="37"/>
      <c r="H795" s="1"/>
      <c r="I795" s="37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37"/>
      <c r="D796" s="37"/>
      <c r="E796" s="37"/>
      <c r="F796" s="37"/>
      <c r="G796" s="37"/>
      <c r="H796" s="1"/>
      <c r="I796" s="37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37"/>
      <c r="D797" s="37"/>
      <c r="E797" s="37"/>
      <c r="F797" s="37"/>
      <c r="G797" s="37"/>
      <c r="H797" s="1"/>
      <c r="I797" s="37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37"/>
      <c r="D798" s="37"/>
      <c r="E798" s="37"/>
      <c r="F798" s="37"/>
      <c r="G798" s="37"/>
      <c r="H798" s="1"/>
      <c r="I798" s="37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37"/>
      <c r="D799" s="37"/>
      <c r="E799" s="37"/>
      <c r="F799" s="37"/>
      <c r="G799" s="37"/>
      <c r="H799" s="1"/>
      <c r="I799" s="37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37"/>
      <c r="D800" s="37"/>
      <c r="E800" s="37"/>
      <c r="F800" s="37"/>
      <c r="G800" s="37"/>
      <c r="H800" s="1"/>
      <c r="I800" s="37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37"/>
      <c r="D801" s="37"/>
      <c r="E801" s="37"/>
      <c r="F801" s="37"/>
      <c r="G801" s="37"/>
      <c r="H801" s="1"/>
      <c r="I801" s="37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37"/>
      <c r="D802" s="37"/>
      <c r="E802" s="37"/>
      <c r="F802" s="37"/>
      <c r="G802" s="37"/>
      <c r="H802" s="1"/>
      <c r="I802" s="37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37"/>
      <c r="D803" s="37"/>
      <c r="E803" s="37"/>
      <c r="F803" s="37"/>
      <c r="G803" s="37"/>
      <c r="H803" s="1"/>
      <c r="I803" s="37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37"/>
      <c r="D804" s="37"/>
      <c r="E804" s="37"/>
      <c r="F804" s="37"/>
      <c r="G804" s="37"/>
      <c r="H804" s="1"/>
      <c r="I804" s="37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37"/>
      <c r="D805" s="37"/>
      <c r="E805" s="37"/>
      <c r="F805" s="37"/>
      <c r="G805" s="37"/>
      <c r="H805" s="1"/>
      <c r="I805" s="37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37"/>
      <c r="D806" s="37"/>
      <c r="E806" s="37"/>
      <c r="F806" s="37"/>
      <c r="G806" s="37"/>
      <c r="H806" s="1"/>
      <c r="I806" s="37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37"/>
      <c r="D807" s="37"/>
      <c r="E807" s="37"/>
      <c r="F807" s="37"/>
      <c r="G807" s="37"/>
      <c r="H807" s="1"/>
      <c r="I807" s="3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37"/>
      <c r="D808" s="37"/>
      <c r="E808" s="37"/>
      <c r="F808" s="37"/>
      <c r="G808" s="37"/>
      <c r="H808" s="1"/>
      <c r="I808" s="37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37"/>
      <c r="D809" s="37"/>
      <c r="E809" s="37"/>
      <c r="F809" s="37"/>
      <c r="G809" s="37"/>
      <c r="H809" s="1"/>
      <c r="I809" s="37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37"/>
      <c r="D810" s="37"/>
      <c r="E810" s="37"/>
      <c r="F810" s="37"/>
      <c r="G810" s="37"/>
      <c r="H810" s="1"/>
      <c r="I810" s="37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37"/>
      <c r="D811" s="37"/>
      <c r="E811" s="37"/>
      <c r="F811" s="37"/>
      <c r="G811" s="37"/>
      <c r="H811" s="1"/>
      <c r="I811" s="37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37"/>
      <c r="D812" s="37"/>
      <c r="E812" s="37"/>
      <c r="F812" s="37"/>
      <c r="G812" s="37"/>
      <c r="H812" s="1"/>
      <c r="I812" s="37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37"/>
      <c r="D813" s="37"/>
      <c r="E813" s="37"/>
      <c r="F813" s="37"/>
      <c r="G813" s="37"/>
      <c r="H813" s="1"/>
      <c r="I813" s="37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37"/>
      <c r="D814" s="37"/>
      <c r="E814" s="37"/>
      <c r="F814" s="37"/>
      <c r="G814" s="37"/>
      <c r="H814" s="1"/>
      <c r="I814" s="37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37"/>
      <c r="D815" s="37"/>
      <c r="E815" s="37"/>
      <c r="F815" s="37"/>
      <c r="G815" s="37"/>
      <c r="H815" s="1"/>
      <c r="I815" s="37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37"/>
      <c r="D816" s="37"/>
      <c r="E816" s="37"/>
      <c r="F816" s="37"/>
      <c r="G816" s="37"/>
      <c r="H816" s="1"/>
      <c r="I816" s="37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37"/>
      <c r="D817" s="37"/>
      <c r="E817" s="37"/>
      <c r="F817" s="37"/>
      <c r="G817" s="37"/>
      <c r="H817" s="1"/>
      <c r="I817" s="37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37"/>
      <c r="D818" s="37"/>
      <c r="E818" s="37"/>
      <c r="F818" s="37"/>
      <c r="G818" s="37"/>
      <c r="H818" s="1"/>
      <c r="I818" s="37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37"/>
      <c r="D819" s="37"/>
      <c r="E819" s="37"/>
      <c r="F819" s="37"/>
      <c r="G819" s="37"/>
      <c r="H819" s="1"/>
      <c r="I819" s="37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37"/>
      <c r="D820" s="37"/>
      <c r="E820" s="37"/>
      <c r="F820" s="37"/>
      <c r="G820" s="37"/>
      <c r="H820" s="1"/>
      <c r="I820" s="37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37"/>
      <c r="D821" s="37"/>
      <c r="E821" s="37"/>
      <c r="F821" s="37"/>
      <c r="G821" s="37"/>
      <c r="H821" s="1"/>
      <c r="I821" s="37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37"/>
      <c r="D822" s="37"/>
      <c r="E822" s="37"/>
      <c r="F822" s="37"/>
      <c r="G822" s="37"/>
      <c r="H822" s="1"/>
      <c r="I822" s="37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37"/>
      <c r="D823" s="37"/>
      <c r="E823" s="37"/>
      <c r="F823" s="37"/>
      <c r="G823" s="37"/>
      <c r="H823" s="1"/>
      <c r="I823" s="37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37"/>
      <c r="D824" s="37"/>
      <c r="E824" s="37"/>
      <c r="F824" s="37"/>
      <c r="G824" s="37"/>
      <c r="H824" s="1"/>
      <c r="I824" s="37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37"/>
      <c r="D825" s="37"/>
      <c r="E825" s="37"/>
      <c r="F825" s="37"/>
      <c r="G825" s="37"/>
      <c r="H825" s="1"/>
      <c r="I825" s="37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37"/>
      <c r="D826" s="37"/>
      <c r="E826" s="37"/>
      <c r="F826" s="37"/>
      <c r="G826" s="37"/>
      <c r="H826" s="1"/>
      <c r="I826" s="37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37"/>
      <c r="D827" s="37"/>
      <c r="E827" s="37"/>
      <c r="F827" s="37"/>
      <c r="G827" s="37"/>
      <c r="H827" s="1"/>
      <c r="I827" s="37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37"/>
      <c r="D828" s="37"/>
      <c r="E828" s="37"/>
      <c r="F828" s="37"/>
      <c r="G828" s="37"/>
      <c r="H828" s="1"/>
      <c r="I828" s="37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37"/>
      <c r="D829" s="37"/>
      <c r="E829" s="37"/>
      <c r="F829" s="37"/>
      <c r="G829" s="37"/>
      <c r="H829" s="1"/>
      <c r="I829" s="37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37"/>
      <c r="D830" s="37"/>
      <c r="E830" s="37"/>
      <c r="F830" s="37"/>
      <c r="G830" s="37"/>
      <c r="H830" s="1"/>
      <c r="I830" s="37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37"/>
      <c r="D831" s="37"/>
      <c r="E831" s="37"/>
      <c r="F831" s="37"/>
      <c r="G831" s="37"/>
      <c r="H831" s="1"/>
      <c r="I831" s="37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37"/>
      <c r="D832" s="37"/>
      <c r="E832" s="37"/>
      <c r="F832" s="37"/>
      <c r="G832" s="37"/>
      <c r="H832" s="1"/>
      <c r="I832" s="37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37"/>
      <c r="D833" s="37"/>
      <c r="E833" s="37"/>
      <c r="F833" s="37"/>
      <c r="G833" s="37"/>
      <c r="H833" s="1"/>
      <c r="I833" s="37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37"/>
      <c r="D834" s="37"/>
      <c r="E834" s="37"/>
      <c r="F834" s="37"/>
      <c r="G834" s="37"/>
      <c r="H834" s="1"/>
      <c r="I834" s="37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37"/>
      <c r="D835" s="37"/>
      <c r="E835" s="37"/>
      <c r="F835" s="37"/>
      <c r="G835" s="37"/>
      <c r="H835" s="1"/>
      <c r="I835" s="37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37"/>
      <c r="D836" s="37"/>
      <c r="E836" s="37"/>
      <c r="F836" s="37"/>
      <c r="G836" s="37"/>
      <c r="H836" s="1"/>
      <c r="I836" s="37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37"/>
      <c r="D837" s="37"/>
      <c r="E837" s="37"/>
      <c r="F837" s="37"/>
      <c r="G837" s="37"/>
      <c r="H837" s="1"/>
      <c r="I837" s="37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37"/>
      <c r="D838" s="37"/>
      <c r="E838" s="37"/>
      <c r="F838" s="37"/>
      <c r="G838" s="37"/>
      <c r="H838" s="1"/>
      <c r="I838" s="37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37"/>
      <c r="D839" s="37"/>
      <c r="E839" s="37"/>
      <c r="F839" s="37"/>
      <c r="G839" s="37"/>
      <c r="H839" s="1"/>
      <c r="I839" s="37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37"/>
      <c r="D840" s="37"/>
      <c r="E840" s="37"/>
      <c r="F840" s="37"/>
      <c r="G840" s="37"/>
      <c r="H840" s="1"/>
      <c r="I840" s="37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37"/>
      <c r="D841" s="37"/>
      <c r="E841" s="37"/>
      <c r="F841" s="37"/>
      <c r="G841" s="37"/>
      <c r="H841" s="1"/>
      <c r="I841" s="37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37"/>
      <c r="D842" s="37"/>
      <c r="E842" s="37"/>
      <c r="F842" s="37"/>
      <c r="G842" s="37"/>
      <c r="H842" s="1"/>
      <c r="I842" s="37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37"/>
      <c r="D843" s="37"/>
      <c r="E843" s="37"/>
      <c r="F843" s="37"/>
      <c r="G843" s="37"/>
      <c r="H843" s="1"/>
      <c r="I843" s="37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37"/>
      <c r="D844" s="37"/>
      <c r="E844" s="37"/>
      <c r="F844" s="37"/>
      <c r="G844" s="37"/>
      <c r="H844" s="1"/>
      <c r="I844" s="37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37"/>
      <c r="D845" s="37"/>
      <c r="E845" s="37"/>
      <c r="F845" s="37"/>
      <c r="G845" s="37"/>
      <c r="H845" s="1"/>
      <c r="I845" s="37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37"/>
      <c r="D846" s="37"/>
      <c r="E846" s="37"/>
      <c r="F846" s="37"/>
      <c r="G846" s="37"/>
      <c r="H846" s="1"/>
      <c r="I846" s="37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37"/>
      <c r="D847" s="37"/>
      <c r="E847" s="37"/>
      <c r="F847" s="37"/>
      <c r="G847" s="37"/>
      <c r="H847" s="1"/>
      <c r="I847" s="37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37"/>
      <c r="D848" s="37"/>
      <c r="E848" s="37"/>
      <c r="F848" s="37"/>
      <c r="G848" s="37"/>
      <c r="H848" s="1"/>
      <c r="I848" s="37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37"/>
      <c r="D849" s="37"/>
      <c r="E849" s="37"/>
      <c r="F849" s="37"/>
      <c r="G849" s="37"/>
      <c r="H849" s="1"/>
      <c r="I849" s="37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37"/>
      <c r="D850" s="37"/>
      <c r="E850" s="37"/>
      <c r="F850" s="37"/>
      <c r="G850" s="37"/>
      <c r="H850" s="1"/>
      <c r="I850" s="37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37"/>
      <c r="D851" s="37"/>
      <c r="E851" s="37"/>
      <c r="F851" s="37"/>
      <c r="G851" s="37"/>
      <c r="H851" s="1"/>
      <c r="I851" s="37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37"/>
      <c r="D852" s="37"/>
      <c r="E852" s="37"/>
      <c r="F852" s="37"/>
      <c r="G852" s="37"/>
      <c r="H852" s="1"/>
      <c r="I852" s="37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37"/>
      <c r="D853" s="37"/>
      <c r="E853" s="37"/>
      <c r="F853" s="37"/>
      <c r="G853" s="37"/>
      <c r="H853" s="1"/>
      <c r="I853" s="37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37"/>
      <c r="D854" s="37"/>
      <c r="E854" s="37"/>
      <c r="F854" s="37"/>
      <c r="G854" s="37"/>
      <c r="H854" s="1"/>
      <c r="I854" s="37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37"/>
      <c r="D855" s="37"/>
      <c r="E855" s="37"/>
      <c r="F855" s="37"/>
      <c r="G855" s="37"/>
      <c r="H855" s="1"/>
      <c r="I855" s="37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37"/>
      <c r="D856" s="37"/>
      <c r="E856" s="37"/>
      <c r="F856" s="37"/>
      <c r="G856" s="37"/>
      <c r="H856" s="1"/>
      <c r="I856" s="37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37"/>
      <c r="D857" s="37"/>
      <c r="E857" s="37"/>
      <c r="F857" s="37"/>
      <c r="G857" s="37"/>
      <c r="H857" s="1"/>
      <c r="I857" s="37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37"/>
      <c r="D858" s="37"/>
      <c r="E858" s="37"/>
      <c r="F858" s="37"/>
      <c r="G858" s="37"/>
      <c r="H858" s="1"/>
      <c r="I858" s="37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37"/>
      <c r="D859" s="37"/>
      <c r="E859" s="37"/>
      <c r="F859" s="37"/>
      <c r="G859" s="37"/>
      <c r="H859" s="1"/>
      <c r="I859" s="37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37"/>
      <c r="D860" s="37"/>
      <c r="E860" s="37"/>
      <c r="F860" s="37"/>
      <c r="G860" s="37"/>
      <c r="H860" s="1"/>
      <c r="I860" s="37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37"/>
      <c r="D861" s="37"/>
      <c r="E861" s="37"/>
      <c r="F861" s="37"/>
      <c r="G861" s="37"/>
      <c r="H861" s="1"/>
      <c r="I861" s="37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37"/>
      <c r="D862" s="37"/>
      <c r="E862" s="37"/>
      <c r="F862" s="37"/>
      <c r="G862" s="37"/>
      <c r="H862" s="1"/>
      <c r="I862" s="37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37"/>
      <c r="D863" s="37"/>
      <c r="E863" s="37"/>
      <c r="F863" s="37"/>
      <c r="G863" s="37"/>
      <c r="H863" s="1"/>
      <c r="I863" s="37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37"/>
      <c r="D864" s="37"/>
      <c r="E864" s="37"/>
      <c r="F864" s="37"/>
      <c r="G864" s="37"/>
      <c r="H864" s="1"/>
      <c r="I864" s="37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37"/>
      <c r="D865" s="37"/>
      <c r="E865" s="37"/>
      <c r="F865" s="37"/>
      <c r="G865" s="37"/>
      <c r="H865" s="1"/>
      <c r="I865" s="37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37"/>
      <c r="D866" s="37"/>
      <c r="E866" s="37"/>
      <c r="F866" s="37"/>
      <c r="G866" s="37"/>
      <c r="H866" s="1"/>
      <c r="I866" s="37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37"/>
      <c r="D867" s="37"/>
      <c r="E867" s="37"/>
      <c r="F867" s="37"/>
      <c r="G867" s="37"/>
      <c r="H867" s="1"/>
      <c r="I867" s="37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37"/>
      <c r="D868" s="37"/>
      <c r="E868" s="37"/>
      <c r="F868" s="37"/>
      <c r="G868" s="37"/>
      <c r="H868" s="1"/>
      <c r="I868" s="37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37"/>
      <c r="D869" s="37"/>
      <c r="E869" s="37"/>
      <c r="F869" s="37"/>
      <c r="G869" s="37"/>
      <c r="H869" s="1"/>
      <c r="I869" s="37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37"/>
      <c r="D870" s="37"/>
      <c r="E870" s="37"/>
      <c r="F870" s="37"/>
      <c r="G870" s="37"/>
      <c r="H870" s="1"/>
      <c r="I870" s="37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37"/>
      <c r="D871" s="37"/>
      <c r="E871" s="37"/>
      <c r="F871" s="37"/>
      <c r="G871" s="37"/>
      <c r="H871" s="1"/>
      <c r="I871" s="37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37"/>
      <c r="D872" s="37"/>
      <c r="E872" s="37"/>
      <c r="F872" s="37"/>
      <c r="G872" s="37"/>
      <c r="H872" s="1"/>
      <c r="I872" s="37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37"/>
      <c r="D873" s="37"/>
      <c r="E873" s="37"/>
      <c r="F873" s="37"/>
      <c r="G873" s="37"/>
      <c r="H873" s="1"/>
      <c r="I873" s="37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37"/>
      <c r="D874" s="37"/>
      <c r="E874" s="37"/>
      <c r="F874" s="37"/>
      <c r="G874" s="37"/>
      <c r="H874" s="1"/>
      <c r="I874" s="37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37"/>
      <c r="D875" s="37"/>
      <c r="E875" s="37"/>
      <c r="F875" s="37"/>
      <c r="G875" s="37"/>
      <c r="H875" s="1"/>
      <c r="I875" s="37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37"/>
      <c r="D876" s="37"/>
      <c r="E876" s="37"/>
      <c r="F876" s="37"/>
      <c r="G876" s="37"/>
      <c r="H876" s="1"/>
      <c r="I876" s="37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37"/>
      <c r="D877" s="37"/>
      <c r="E877" s="37"/>
      <c r="F877" s="37"/>
      <c r="G877" s="37"/>
      <c r="H877" s="1"/>
      <c r="I877" s="37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37"/>
      <c r="D878" s="37"/>
      <c r="E878" s="37"/>
      <c r="F878" s="37"/>
      <c r="G878" s="37"/>
      <c r="H878" s="1"/>
      <c r="I878" s="37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37"/>
      <c r="D879" s="37"/>
      <c r="E879" s="37"/>
      <c r="F879" s="37"/>
      <c r="G879" s="37"/>
      <c r="H879" s="1"/>
      <c r="I879" s="37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37"/>
      <c r="D880" s="37"/>
      <c r="E880" s="37"/>
      <c r="F880" s="37"/>
      <c r="G880" s="37"/>
      <c r="H880" s="1"/>
      <c r="I880" s="37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37"/>
      <c r="D881" s="37"/>
      <c r="E881" s="37"/>
      <c r="F881" s="37"/>
      <c r="G881" s="37"/>
      <c r="H881" s="1"/>
      <c r="I881" s="37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37"/>
      <c r="D882" s="37"/>
      <c r="E882" s="37"/>
      <c r="F882" s="37"/>
      <c r="G882" s="37"/>
      <c r="H882" s="1"/>
      <c r="I882" s="37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37"/>
      <c r="D883" s="37"/>
      <c r="E883" s="37"/>
      <c r="F883" s="37"/>
      <c r="G883" s="37"/>
      <c r="H883" s="1"/>
      <c r="I883" s="37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37"/>
      <c r="D884" s="37"/>
      <c r="E884" s="37"/>
      <c r="F884" s="37"/>
      <c r="G884" s="37"/>
      <c r="H884" s="1"/>
      <c r="I884" s="37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37"/>
      <c r="D885" s="37"/>
      <c r="E885" s="37"/>
      <c r="F885" s="37"/>
      <c r="G885" s="37"/>
      <c r="H885" s="1"/>
      <c r="I885" s="37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37"/>
      <c r="D886" s="37"/>
      <c r="E886" s="37"/>
      <c r="F886" s="37"/>
      <c r="G886" s="37"/>
      <c r="H886" s="1"/>
      <c r="I886" s="37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37"/>
      <c r="D887" s="37"/>
      <c r="E887" s="37"/>
      <c r="F887" s="37"/>
      <c r="G887" s="37"/>
      <c r="H887" s="1"/>
      <c r="I887" s="37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37"/>
      <c r="D888" s="37"/>
      <c r="E888" s="37"/>
      <c r="F888" s="37"/>
      <c r="G888" s="37"/>
      <c r="H888" s="1"/>
      <c r="I888" s="37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37"/>
      <c r="D889" s="37"/>
      <c r="E889" s="37"/>
      <c r="F889" s="37"/>
      <c r="G889" s="37"/>
      <c r="H889" s="1"/>
      <c r="I889" s="37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37"/>
      <c r="D890" s="37"/>
      <c r="E890" s="37"/>
      <c r="F890" s="37"/>
      <c r="G890" s="37"/>
      <c r="H890" s="1"/>
      <c r="I890" s="37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37"/>
      <c r="D891" s="37"/>
      <c r="E891" s="37"/>
      <c r="F891" s="37"/>
      <c r="G891" s="37"/>
      <c r="H891" s="1"/>
      <c r="I891" s="37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37"/>
      <c r="D892" s="37"/>
      <c r="E892" s="37"/>
      <c r="F892" s="37"/>
      <c r="G892" s="37"/>
      <c r="H892" s="1"/>
      <c r="I892" s="37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37"/>
      <c r="D893" s="37"/>
      <c r="E893" s="37"/>
      <c r="F893" s="37"/>
      <c r="G893" s="37"/>
      <c r="H893" s="1"/>
      <c r="I893" s="37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37"/>
      <c r="D894" s="37"/>
      <c r="E894" s="37"/>
      <c r="F894" s="37"/>
      <c r="G894" s="37"/>
      <c r="H894" s="1"/>
      <c r="I894" s="37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37"/>
      <c r="D895" s="37"/>
      <c r="E895" s="37"/>
      <c r="F895" s="37"/>
      <c r="G895" s="37"/>
      <c r="H895" s="1"/>
      <c r="I895" s="37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37"/>
      <c r="D896" s="37"/>
      <c r="E896" s="37"/>
      <c r="F896" s="37"/>
      <c r="G896" s="37"/>
      <c r="H896" s="1"/>
      <c r="I896" s="37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37"/>
      <c r="D897" s="37"/>
      <c r="E897" s="37"/>
      <c r="F897" s="37"/>
      <c r="G897" s="37"/>
      <c r="H897" s="1"/>
      <c r="I897" s="37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37"/>
      <c r="D898" s="37"/>
      <c r="E898" s="37"/>
      <c r="F898" s="37"/>
      <c r="G898" s="37"/>
      <c r="H898" s="1"/>
      <c r="I898" s="37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37"/>
      <c r="D899" s="37"/>
      <c r="E899" s="37"/>
      <c r="F899" s="37"/>
      <c r="G899" s="37"/>
      <c r="H899" s="1"/>
      <c r="I899" s="37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37"/>
      <c r="D900" s="37"/>
      <c r="E900" s="37"/>
      <c r="F900" s="37"/>
      <c r="G900" s="37"/>
      <c r="H900" s="1"/>
      <c r="I900" s="37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37"/>
      <c r="D901" s="37"/>
      <c r="E901" s="37"/>
      <c r="F901" s="37"/>
      <c r="G901" s="37"/>
      <c r="H901" s="1"/>
      <c r="I901" s="37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37"/>
      <c r="D902" s="37"/>
      <c r="E902" s="37"/>
      <c r="F902" s="37"/>
      <c r="G902" s="37"/>
      <c r="H902" s="1"/>
      <c r="I902" s="37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37"/>
      <c r="D903" s="37"/>
      <c r="E903" s="37"/>
      <c r="F903" s="37"/>
      <c r="G903" s="37"/>
      <c r="H903" s="1"/>
      <c r="I903" s="37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37"/>
      <c r="D904" s="37"/>
      <c r="E904" s="37"/>
      <c r="F904" s="37"/>
      <c r="G904" s="37"/>
      <c r="H904" s="1"/>
      <c r="I904" s="37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37"/>
      <c r="D905" s="37"/>
      <c r="E905" s="37"/>
      <c r="F905" s="37"/>
      <c r="G905" s="37"/>
      <c r="H905" s="1"/>
      <c r="I905" s="37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37"/>
      <c r="D906" s="37"/>
      <c r="E906" s="37"/>
      <c r="F906" s="37"/>
      <c r="G906" s="37"/>
      <c r="H906" s="1"/>
      <c r="I906" s="37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37"/>
      <c r="D907" s="37"/>
      <c r="E907" s="37"/>
      <c r="F907" s="37"/>
      <c r="G907" s="37"/>
      <c r="H907" s="1"/>
      <c r="I907" s="37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37"/>
      <c r="D908" s="37"/>
      <c r="E908" s="37"/>
      <c r="F908" s="37"/>
      <c r="G908" s="37"/>
      <c r="H908" s="1"/>
      <c r="I908" s="37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37"/>
      <c r="D909" s="37"/>
      <c r="E909" s="37"/>
      <c r="F909" s="37"/>
      <c r="G909" s="37"/>
      <c r="H909" s="1"/>
      <c r="I909" s="37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37"/>
      <c r="D910" s="37"/>
      <c r="E910" s="37"/>
      <c r="F910" s="37"/>
      <c r="G910" s="37"/>
      <c r="H910" s="1"/>
      <c r="I910" s="37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37"/>
      <c r="D911" s="37"/>
      <c r="E911" s="37"/>
      <c r="F911" s="37"/>
      <c r="G911" s="37"/>
      <c r="H911" s="1"/>
      <c r="I911" s="37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37"/>
      <c r="D912" s="37"/>
      <c r="E912" s="37"/>
      <c r="F912" s="37"/>
      <c r="G912" s="37"/>
      <c r="H912" s="1"/>
      <c r="I912" s="37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37"/>
      <c r="D913" s="37"/>
      <c r="E913" s="37"/>
      <c r="F913" s="37"/>
      <c r="G913" s="37"/>
      <c r="H913" s="1"/>
      <c r="I913" s="37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37"/>
      <c r="D914" s="37"/>
      <c r="E914" s="37"/>
      <c r="F914" s="37"/>
      <c r="G914" s="37"/>
      <c r="H914" s="1"/>
      <c r="I914" s="37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37"/>
      <c r="D915" s="37"/>
      <c r="E915" s="37"/>
      <c r="F915" s="37"/>
      <c r="G915" s="37"/>
      <c r="H915" s="1"/>
      <c r="I915" s="37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37"/>
      <c r="D916" s="37"/>
      <c r="E916" s="37"/>
      <c r="F916" s="37"/>
      <c r="G916" s="37"/>
      <c r="H916" s="1"/>
      <c r="I916" s="37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37"/>
      <c r="D917" s="37"/>
      <c r="E917" s="37"/>
      <c r="F917" s="37"/>
      <c r="G917" s="37"/>
      <c r="H917" s="1"/>
      <c r="I917" s="37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37"/>
      <c r="D918" s="37"/>
      <c r="E918" s="37"/>
      <c r="F918" s="37"/>
      <c r="G918" s="37"/>
      <c r="H918" s="1"/>
      <c r="I918" s="37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37"/>
      <c r="D919" s="37"/>
      <c r="E919" s="37"/>
      <c r="F919" s="37"/>
      <c r="G919" s="37"/>
      <c r="H919" s="1"/>
      <c r="I919" s="37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37"/>
      <c r="D920" s="37"/>
      <c r="E920" s="37"/>
      <c r="F920" s="37"/>
      <c r="G920" s="37"/>
      <c r="H920" s="1"/>
      <c r="I920" s="37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37"/>
      <c r="D921" s="37"/>
      <c r="E921" s="37"/>
      <c r="F921" s="37"/>
      <c r="G921" s="37"/>
      <c r="H921" s="1"/>
      <c r="I921" s="37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37"/>
      <c r="D922" s="37"/>
      <c r="E922" s="37"/>
      <c r="F922" s="37"/>
      <c r="G922" s="37"/>
      <c r="H922" s="1"/>
      <c r="I922" s="37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37"/>
      <c r="D923" s="37"/>
      <c r="E923" s="37"/>
      <c r="F923" s="37"/>
      <c r="G923" s="37"/>
      <c r="H923" s="1"/>
      <c r="I923" s="37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37"/>
      <c r="D924" s="37"/>
      <c r="E924" s="37"/>
      <c r="F924" s="37"/>
      <c r="G924" s="37"/>
      <c r="H924" s="1"/>
      <c r="I924" s="37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37"/>
      <c r="D925" s="37"/>
      <c r="E925" s="37"/>
      <c r="F925" s="37"/>
      <c r="G925" s="37"/>
      <c r="H925" s="1"/>
      <c r="I925" s="37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37"/>
      <c r="D926" s="37"/>
      <c r="E926" s="37"/>
      <c r="F926" s="37"/>
      <c r="G926" s="37"/>
      <c r="H926" s="1"/>
      <c r="I926" s="37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37"/>
      <c r="D927" s="37"/>
      <c r="E927" s="37"/>
      <c r="F927" s="37"/>
      <c r="G927" s="37"/>
      <c r="H927" s="1"/>
      <c r="I927" s="37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37"/>
      <c r="D928" s="37"/>
      <c r="E928" s="37"/>
      <c r="F928" s="37"/>
      <c r="G928" s="37"/>
      <c r="H928" s="1"/>
      <c r="I928" s="37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37"/>
      <c r="D929" s="37"/>
      <c r="E929" s="37"/>
      <c r="F929" s="37"/>
      <c r="G929" s="37"/>
      <c r="H929" s="1"/>
      <c r="I929" s="37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37"/>
      <c r="D930" s="37"/>
      <c r="E930" s="37"/>
      <c r="F930" s="37"/>
      <c r="G930" s="37"/>
      <c r="H930" s="1"/>
      <c r="I930" s="37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37"/>
      <c r="D931" s="37"/>
      <c r="E931" s="37"/>
      <c r="F931" s="37"/>
      <c r="G931" s="37"/>
      <c r="H931" s="1"/>
      <c r="I931" s="37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37"/>
      <c r="D932" s="37"/>
      <c r="E932" s="37"/>
      <c r="F932" s="37"/>
      <c r="G932" s="37"/>
      <c r="H932" s="1"/>
      <c r="I932" s="37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37"/>
      <c r="D933" s="37"/>
      <c r="E933" s="37"/>
      <c r="F933" s="37"/>
      <c r="G933" s="37"/>
      <c r="H933" s="1"/>
      <c r="I933" s="37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37"/>
      <c r="D934" s="37"/>
      <c r="E934" s="37"/>
      <c r="F934" s="37"/>
      <c r="G934" s="37"/>
      <c r="H934" s="1"/>
      <c r="I934" s="37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37"/>
      <c r="D935" s="37"/>
      <c r="E935" s="37"/>
      <c r="F935" s="37"/>
      <c r="G935" s="37"/>
      <c r="H935" s="1"/>
      <c r="I935" s="37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37"/>
      <c r="D936" s="37"/>
      <c r="E936" s="37"/>
      <c r="F936" s="37"/>
      <c r="G936" s="37"/>
      <c r="H936" s="1"/>
      <c r="I936" s="37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37"/>
      <c r="D937" s="37"/>
      <c r="E937" s="37"/>
      <c r="F937" s="37"/>
      <c r="G937" s="37"/>
      <c r="H937" s="1"/>
      <c r="I937" s="37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37"/>
      <c r="D938" s="37"/>
      <c r="E938" s="37"/>
      <c r="F938" s="37"/>
      <c r="G938" s="37"/>
      <c r="H938" s="1"/>
      <c r="I938" s="37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37"/>
      <c r="D939" s="37"/>
      <c r="E939" s="37"/>
      <c r="F939" s="37"/>
      <c r="G939" s="37"/>
      <c r="H939" s="1"/>
      <c r="I939" s="37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37"/>
      <c r="D940" s="37"/>
      <c r="E940" s="37"/>
      <c r="F940" s="37"/>
      <c r="G940" s="37"/>
      <c r="H940" s="1"/>
      <c r="I940" s="37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37"/>
      <c r="D941" s="37"/>
      <c r="E941" s="37"/>
      <c r="F941" s="37"/>
      <c r="G941" s="37"/>
      <c r="H941" s="1"/>
      <c r="I941" s="37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37"/>
      <c r="D942" s="37"/>
      <c r="E942" s="37"/>
      <c r="F942" s="37"/>
      <c r="G942" s="37"/>
      <c r="H942" s="1"/>
      <c r="I942" s="37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37"/>
      <c r="D943" s="37"/>
      <c r="E943" s="37"/>
      <c r="F943" s="37"/>
      <c r="G943" s="37"/>
      <c r="H943" s="1"/>
      <c r="I943" s="37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37"/>
      <c r="D944" s="37"/>
      <c r="E944" s="37"/>
      <c r="F944" s="37"/>
      <c r="G944" s="37"/>
      <c r="H944" s="1"/>
      <c r="I944" s="37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37"/>
      <c r="D945" s="37"/>
      <c r="E945" s="37"/>
      <c r="F945" s="37"/>
      <c r="G945" s="37"/>
      <c r="H945" s="1"/>
      <c r="I945" s="37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37"/>
      <c r="D946" s="37"/>
      <c r="E946" s="37"/>
      <c r="F946" s="37"/>
      <c r="G946" s="37"/>
      <c r="H946" s="1"/>
      <c r="I946" s="37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37"/>
      <c r="D947" s="37"/>
      <c r="E947" s="37"/>
      <c r="F947" s="37"/>
      <c r="G947" s="37"/>
      <c r="H947" s="1"/>
      <c r="I947" s="37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37"/>
      <c r="D948" s="37"/>
      <c r="E948" s="37"/>
      <c r="F948" s="37"/>
      <c r="G948" s="37"/>
      <c r="H948" s="1"/>
      <c r="I948" s="37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37"/>
      <c r="D949" s="37"/>
      <c r="E949" s="37"/>
      <c r="F949" s="37"/>
      <c r="G949" s="37"/>
      <c r="H949" s="1"/>
      <c r="I949" s="37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37"/>
      <c r="D950" s="37"/>
      <c r="E950" s="37"/>
      <c r="F950" s="37"/>
      <c r="G950" s="37"/>
      <c r="H950" s="1"/>
      <c r="I950" s="37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37"/>
      <c r="D951" s="37"/>
      <c r="E951" s="37"/>
      <c r="F951" s="37"/>
      <c r="G951" s="37"/>
      <c r="H951" s="1"/>
      <c r="I951" s="37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37"/>
      <c r="D952" s="37"/>
      <c r="E952" s="37"/>
      <c r="F952" s="37"/>
      <c r="G952" s="37"/>
      <c r="H952" s="1"/>
      <c r="I952" s="37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37"/>
      <c r="D953" s="37"/>
      <c r="E953" s="37"/>
      <c r="F953" s="37"/>
      <c r="G953" s="37"/>
      <c r="H953" s="1"/>
      <c r="I953" s="37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37"/>
      <c r="D954" s="37"/>
      <c r="E954" s="37"/>
      <c r="F954" s="37"/>
      <c r="G954" s="37"/>
      <c r="H954" s="1"/>
      <c r="I954" s="37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37"/>
      <c r="D955" s="37"/>
      <c r="E955" s="37"/>
      <c r="F955" s="37"/>
      <c r="G955" s="37"/>
      <c r="H955" s="1"/>
      <c r="I955" s="37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37"/>
      <c r="D956" s="37"/>
      <c r="E956" s="37"/>
      <c r="F956" s="37"/>
      <c r="G956" s="37"/>
      <c r="H956" s="1"/>
      <c r="I956" s="37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37"/>
      <c r="D957" s="37"/>
      <c r="E957" s="37"/>
      <c r="F957" s="37"/>
      <c r="G957" s="37"/>
      <c r="H957" s="1"/>
      <c r="I957" s="37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37"/>
      <c r="D958" s="37"/>
      <c r="E958" s="37"/>
      <c r="F958" s="37"/>
      <c r="G958" s="37"/>
      <c r="H958" s="1"/>
      <c r="I958" s="37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37"/>
      <c r="D959" s="37"/>
      <c r="E959" s="37"/>
      <c r="F959" s="37"/>
      <c r="G959" s="37"/>
      <c r="H959" s="1"/>
      <c r="I959" s="37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37"/>
      <c r="D960" s="37"/>
      <c r="E960" s="37"/>
      <c r="F960" s="37"/>
      <c r="G960" s="37"/>
      <c r="H960" s="1"/>
      <c r="I960" s="37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37"/>
      <c r="D961" s="37"/>
      <c r="E961" s="37"/>
      <c r="F961" s="37"/>
      <c r="G961" s="37"/>
      <c r="H961" s="1"/>
      <c r="I961" s="37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37"/>
      <c r="D962" s="37"/>
      <c r="E962" s="37"/>
      <c r="F962" s="37"/>
      <c r="G962" s="37"/>
      <c r="H962" s="1"/>
      <c r="I962" s="37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37"/>
      <c r="D963" s="37"/>
      <c r="E963" s="37"/>
      <c r="F963" s="37"/>
      <c r="G963" s="37"/>
      <c r="H963" s="1"/>
      <c r="I963" s="37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37"/>
      <c r="D964" s="37"/>
      <c r="E964" s="37"/>
      <c r="F964" s="37"/>
      <c r="G964" s="37"/>
      <c r="H964" s="1"/>
      <c r="I964" s="37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37"/>
      <c r="D965" s="37"/>
      <c r="E965" s="37"/>
      <c r="F965" s="37"/>
      <c r="G965" s="37"/>
      <c r="H965" s="1"/>
      <c r="I965" s="37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37"/>
      <c r="D966" s="37"/>
      <c r="E966" s="37"/>
      <c r="F966" s="37"/>
      <c r="G966" s="37"/>
      <c r="H966" s="1"/>
      <c r="I966" s="37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37"/>
      <c r="D967" s="37"/>
      <c r="E967" s="37"/>
      <c r="F967" s="37"/>
      <c r="G967" s="37"/>
      <c r="H967" s="1"/>
      <c r="I967" s="37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37"/>
      <c r="D968" s="37"/>
      <c r="E968" s="37"/>
      <c r="F968" s="37"/>
      <c r="G968" s="37"/>
      <c r="H968" s="1"/>
      <c r="I968" s="37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37"/>
      <c r="D969" s="37"/>
      <c r="E969" s="37"/>
      <c r="F969" s="37"/>
      <c r="G969" s="37"/>
      <c r="H969" s="1"/>
      <c r="I969" s="37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37"/>
      <c r="D970" s="37"/>
      <c r="E970" s="37"/>
      <c r="F970" s="37"/>
      <c r="G970" s="37"/>
      <c r="H970" s="1"/>
      <c r="I970" s="37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37"/>
      <c r="D971" s="37"/>
      <c r="E971" s="37"/>
      <c r="F971" s="37"/>
      <c r="G971" s="37"/>
      <c r="H971" s="1"/>
      <c r="I971" s="37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37"/>
      <c r="D972" s="37"/>
      <c r="E972" s="37"/>
      <c r="F972" s="37"/>
      <c r="G972" s="37"/>
      <c r="H972" s="1"/>
      <c r="I972" s="37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37"/>
      <c r="D973" s="37"/>
      <c r="E973" s="37"/>
      <c r="F973" s="37"/>
      <c r="G973" s="37"/>
      <c r="H973" s="1"/>
      <c r="I973" s="37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37"/>
      <c r="D974" s="37"/>
      <c r="E974" s="37"/>
      <c r="F974" s="37"/>
      <c r="G974" s="37"/>
      <c r="H974" s="1"/>
      <c r="I974" s="37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37"/>
      <c r="D975" s="37"/>
      <c r="E975" s="37"/>
      <c r="F975" s="37"/>
      <c r="G975" s="37"/>
      <c r="H975" s="1"/>
      <c r="I975" s="37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37"/>
      <c r="D976" s="37"/>
      <c r="E976" s="37"/>
      <c r="F976" s="37"/>
      <c r="G976" s="37"/>
      <c r="H976" s="1"/>
      <c r="I976" s="37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37"/>
      <c r="D977" s="37"/>
      <c r="E977" s="37"/>
      <c r="F977" s="37"/>
      <c r="G977" s="37"/>
      <c r="H977" s="1"/>
      <c r="I977" s="37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37"/>
      <c r="D978" s="37"/>
      <c r="E978" s="37"/>
      <c r="F978" s="37"/>
      <c r="G978" s="37"/>
      <c r="H978" s="1"/>
      <c r="I978" s="37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37"/>
      <c r="D979" s="37"/>
      <c r="E979" s="37"/>
      <c r="F979" s="37"/>
      <c r="G979" s="37"/>
      <c r="H979" s="1"/>
      <c r="I979" s="37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37"/>
      <c r="D980" s="37"/>
      <c r="E980" s="37"/>
      <c r="F980" s="37"/>
      <c r="G980" s="37"/>
      <c r="H980" s="1"/>
      <c r="I980" s="37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37"/>
      <c r="D981" s="37"/>
      <c r="E981" s="37"/>
      <c r="F981" s="37"/>
      <c r="G981" s="37"/>
      <c r="H981" s="1"/>
      <c r="I981" s="37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37"/>
      <c r="D982" s="37"/>
      <c r="E982" s="37"/>
      <c r="F982" s="37"/>
      <c r="G982" s="37"/>
      <c r="H982" s="1"/>
      <c r="I982" s="37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37"/>
      <c r="D983" s="37"/>
      <c r="E983" s="37"/>
      <c r="F983" s="37"/>
      <c r="G983" s="37"/>
      <c r="H983" s="1"/>
      <c r="I983" s="37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37"/>
      <c r="D984" s="37"/>
      <c r="E984" s="37"/>
      <c r="F984" s="37"/>
      <c r="G984" s="37"/>
      <c r="H984" s="1"/>
      <c r="I984" s="37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37"/>
      <c r="D985" s="37"/>
      <c r="E985" s="37"/>
      <c r="F985" s="37"/>
      <c r="G985" s="37"/>
      <c r="H985" s="1"/>
      <c r="I985" s="37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37"/>
      <c r="D986" s="37"/>
      <c r="E986" s="37"/>
      <c r="F986" s="37"/>
      <c r="G986" s="37"/>
      <c r="H986" s="1"/>
      <c r="I986" s="37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37"/>
      <c r="D987" s="37"/>
      <c r="E987" s="37"/>
      <c r="F987" s="37"/>
      <c r="G987" s="37"/>
      <c r="H987" s="1"/>
      <c r="I987" s="37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37"/>
      <c r="D988" s="37"/>
      <c r="E988" s="37"/>
      <c r="F988" s="37"/>
      <c r="G988" s="37"/>
      <c r="H988" s="1"/>
      <c r="I988" s="37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37"/>
      <c r="D989" s="37"/>
      <c r="E989" s="37"/>
      <c r="F989" s="37"/>
      <c r="G989" s="37"/>
      <c r="H989" s="1"/>
      <c r="I989" s="37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37"/>
      <c r="D990" s="37"/>
      <c r="E990" s="37"/>
      <c r="F990" s="37"/>
      <c r="G990" s="37"/>
      <c r="H990" s="1"/>
      <c r="I990" s="37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37"/>
      <c r="D991" s="37"/>
      <c r="E991" s="37"/>
      <c r="F991" s="37"/>
      <c r="G991" s="37"/>
      <c r="H991" s="1"/>
      <c r="I991" s="37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37"/>
      <c r="D992" s="37"/>
      <c r="E992" s="37"/>
      <c r="F992" s="37"/>
      <c r="G992" s="37"/>
      <c r="H992" s="1"/>
      <c r="I992" s="37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37"/>
      <c r="D993" s="37"/>
      <c r="E993" s="37"/>
      <c r="F993" s="37"/>
      <c r="G993" s="37"/>
      <c r="H993" s="1"/>
      <c r="I993" s="37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37"/>
      <c r="D994" s="37"/>
      <c r="E994" s="37"/>
      <c r="F994" s="37"/>
      <c r="G994" s="37"/>
      <c r="H994" s="1"/>
      <c r="I994" s="37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37"/>
      <c r="D995" s="37"/>
      <c r="E995" s="37"/>
      <c r="F995" s="37"/>
      <c r="G995" s="37"/>
      <c r="H995" s="1"/>
      <c r="I995" s="37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37"/>
      <c r="D996" s="37"/>
      <c r="E996" s="37"/>
      <c r="F996" s="37"/>
      <c r="G996" s="37"/>
      <c r="H996" s="1"/>
      <c r="I996" s="37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37"/>
      <c r="D997" s="37"/>
      <c r="E997" s="37"/>
      <c r="F997" s="37"/>
      <c r="G997" s="37"/>
      <c r="H997" s="1"/>
      <c r="I997" s="37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37"/>
      <c r="D998" s="37"/>
      <c r="E998" s="37"/>
      <c r="F998" s="37"/>
      <c r="G998" s="37"/>
      <c r="H998" s="1"/>
      <c r="I998" s="37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37"/>
      <c r="D999" s="37"/>
      <c r="E999" s="37"/>
      <c r="F999" s="37"/>
      <c r="G999" s="37"/>
      <c r="H999" s="1"/>
      <c r="I999" s="37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37"/>
      <c r="D1000" s="37"/>
      <c r="E1000" s="37"/>
      <c r="F1000" s="37"/>
      <c r="G1000" s="37"/>
      <c r="H1000" s="1"/>
      <c r="I1000" s="37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4.25" customHeight="1">
      <c r="A1001" s="1"/>
      <c r="B1001" s="1"/>
      <c r="C1001" s="37"/>
      <c r="D1001" s="37"/>
      <c r="E1001" s="37"/>
      <c r="F1001" s="37"/>
      <c r="G1001" s="37"/>
      <c r="H1001" s="1"/>
      <c r="I1001" s="37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conditionalFormatting sqref="C39:L44">
    <cfRule type="expression" dxfId="0" priority="1">
      <formula>"negatief"</formula>
    </cfRule>
  </conditionalFormatting>
  <conditionalFormatting sqref="A21:N46 B48:B50 B52">
    <cfRule type="cellIs" dxfId="0" priority="2" operator="lessThan">
      <formula>0</formula>
    </cfRule>
  </conditionalFormatting>
  <conditionalFormatting sqref="A1:B20 C1:C6 D1:M20 N1:N10 C8:C20 N15:N16 B47">
    <cfRule type="cellIs" dxfId="0" priority="3" operator="lessThan">
      <formula>0</formula>
    </cfRule>
  </conditionalFormatting>
  <conditionalFormatting sqref="F51:G51">
    <cfRule type="cellIs" dxfId="0" priority="4" operator="lessThan">
      <formula>0</formula>
    </cfRule>
  </conditionalFormatting>
  <printOptions/>
  <pageMargins bottom="0.7480314960629921" footer="0.0" header="0.0" left="0.7086614173228347" right="0.7086614173228347" top="0.7480314960629921"/>
  <pageSetup paperSize="9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86"/>
    <col customWidth="1" min="2" max="2" width="15.0"/>
    <col customWidth="1" min="3" max="3" width="9.14"/>
    <col customWidth="1" min="4" max="4" width="41.0"/>
    <col customWidth="1" min="5" max="5" width="20.0"/>
    <col customWidth="1" min="6" max="6" width="20.71"/>
    <col customWidth="1" min="7" max="7" width="7.86"/>
    <col customWidth="1" min="8" max="8" width="8.0"/>
    <col customWidth="1" min="9" max="9" width="14.86"/>
    <col customWidth="1" min="10" max="10" width="17.57"/>
    <col customWidth="1" min="11" max="11" width="178.14"/>
    <col customWidth="1" min="12" max="26" width="7.57"/>
  </cols>
  <sheetData>
    <row r="1" ht="14.25" customHeight="1">
      <c r="A1" s="74" t="s">
        <v>61</v>
      </c>
      <c r="B1" s="74" t="s">
        <v>62</v>
      </c>
      <c r="C1" s="74" t="s">
        <v>63</v>
      </c>
      <c r="D1" s="74" t="s">
        <v>64</v>
      </c>
      <c r="E1" s="74" t="s">
        <v>65</v>
      </c>
      <c r="F1" s="74" t="s">
        <v>66</v>
      </c>
      <c r="G1" s="74" t="s">
        <v>67</v>
      </c>
      <c r="H1" s="74" t="s">
        <v>68</v>
      </c>
      <c r="I1" s="74" t="s">
        <v>69</v>
      </c>
      <c r="J1" s="74" t="s">
        <v>70</v>
      </c>
      <c r="K1" s="74" t="s">
        <v>71</v>
      </c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ht="14.25" customHeight="1">
      <c r="A2" s="1" t="s">
        <v>72</v>
      </c>
      <c r="B2" s="75">
        <f t="shared" ref="B2:B106" si="1">IF(H2="Bij",+I2,-I2)</f>
        <v>1585</v>
      </c>
      <c r="C2" s="1">
        <v>2.0161228E7</v>
      </c>
      <c r="D2" s="1" t="s">
        <v>73</v>
      </c>
      <c r="E2" s="1" t="s">
        <v>74</v>
      </c>
      <c r="F2" s="1" t="s">
        <v>75</v>
      </c>
      <c r="G2" s="1" t="s">
        <v>76</v>
      </c>
      <c r="H2" s="1" t="s">
        <v>77</v>
      </c>
      <c r="I2" s="1">
        <v>1585.0</v>
      </c>
      <c r="J2" s="1" t="s">
        <v>78</v>
      </c>
      <c r="K2" s="1" t="s">
        <v>79</v>
      </c>
    </row>
    <row r="3" ht="14.25" customHeight="1">
      <c r="A3" s="1" t="s">
        <v>72</v>
      </c>
      <c r="B3" s="75">
        <f t="shared" si="1"/>
        <v>95</v>
      </c>
      <c r="C3" s="1">
        <v>2.0161227E7</v>
      </c>
      <c r="D3" s="1" t="s">
        <v>80</v>
      </c>
      <c r="E3" s="1" t="s">
        <v>74</v>
      </c>
      <c r="F3" s="1" t="s">
        <v>81</v>
      </c>
      <c r="G3" s="1" t="s">
        <v>76</v>
      </c>
      <c r="H3" s="1" t="s">
        <v>77</v>
      </c>
      <c r="I3" s="1">
        <v>95.0</v>
      </c>
      <c r="J3" s="1" t="s">
        <v>78</v>
      </c>
      <c r="K3" s="1" t="s">
        <v>82</v>
      </c>
    </row>
    <row r="4" ht="14.25" customHeight="1">
      <c r="A4" s="1" t="s">
        <v>72</v>
      </c>
      <c r="B4" s="75">
        <f t="shared" si="1"/>
        <v>2007</v>
      </c>
      <c r="C4" s="1">
        <v>2.0161227E7</v>
      </c>
      <c r="D4" s="1" t="s">
        <v>83</v>
      </c>
      <c r="E4" s="1" t="s">
        <v>74</v>
      </c>
      <c r="F4" s="1" t="s">
        <v>84</v>
      </c>
      <c r="G4" s="1" t="s">
        <v>76</v>
      </c>
      <c r="H4" s="1" t="s">
        <v>77</v>
      </c>
      <c r="I4" s="1">
        <v>2007.0</v>
      </c>
      <c r="J4" s="1" t="s">
        <v>78</v>
      </c>
      <c r="K4" s="1" t="s">
        <v>85</v>
      </c>
    </row>
    <row r="5" ht="14.25" customHeight="1">
      <c r="A5" s="1" t="s">
        <v>72</v>
      </c>
      <c r="B5" s="75">
        <f t="shared" si="1"/>
        <v>1690</v>
      </c>
      <c r="C5" s="1">
        <v>2.0161223E7</v>
      </c>
      <c r="D5" s="1" t="s">
        <v>86</v>
      </c>
      <c r="E5" s="1" t="s">
        <v>74</v>
      </c>
      <c r="F5" s="1" t="s">
        <v>87</v>
      </c>
      <c r="G5" s="1" t="s">
        <v>76</v>
      </c>
      <c r="H5" s="1" t="s">
        <v>77</v>
      </c>
      <c r="I5" s="1">
        <v>1690.0</v>
      </c>
      <c r="J5" s="1" t="s">
        <v>78</v>
      </c>
      <c r="K5" s="1" t="s">
        <v>88</v>
      </c>
    </row>
    <row r="6" ht="14.25" customHeight="1">
      <c r="A6" s="1" t="s">
        <v>22</v>
      </c>
      <c r="B6" s="75">
        <f t="shared" si="1"/>
        <v>-5969.14</v>
      </c>
      <c r="C6" s="1">
        <v>2.0161221E7</v>
      </c>
      <c r="D6" s="1" t="s">
        <v>89</v>
      </c>
      <c r="E6" s="1" t="s">
        <v>74</v>
      </c>
      <c r="F6" s="1" t="s">
        <v>90</v>
      </c>
      <c r="G6" s="1" t="s">
        <v>91</v>
      </c>
      <c r="H6" s="1" t="s">
        <v>92</v>
      </c>
      <c r="I6" s="1">
        <v>5969.14</v>
      </c>
      <c r="J6" s="1" t="s">
        <v>93</v>
      </c>
      <c r="K6" s="1" t="s">
        <v>94</v>
      </c>
    </row>
    <row r="7" ht="14.25" customHeight="1">
      <c r="A7" s="1" t="s">
        <v>72</v>
      </c>
      <c r="B7" s="75">
        <f t="shared" si="1"/>
        <v>1585</v>
      </c>
      <c r="C7" s="1">
        <v>2.016122E7</v>
      </c>
      <c r="D7" s="1" t="s">
        <v>95</v>
      </c>
      <c r="E7" s="1" t="s">
        <v>74</v>
      </c>
      <c r="F7" s="1" t="s">
        <v>96</v>
      </c>
      <c r="G7" s="1" t="s">
        <v>76</v>
      </c>
      <c r="H7" s="1" t="s">
        <v>77</v>
      </c>
      <c r="I7" s="1">
        <v>1585.0</v>
      </c>
      <c r="J7" s="1" t="s">
        <v>78</v>
      </c>
      <c r="K7" s="1" t="s">
        <v>97</v>
      </c>
    </row>
    <row r="8" ht="14.25" customHeight="1">
      <c r="A8" s="1" t="s">
        <v>72</v>
      </c>
      <c r="B8" s="75">
        <f t="shared" si="1"/>
        <v>1690</v>
      </c>
      <c r="C8" s="1">
        <v>2.0161219E7</v>
      </c>
      <c r="D8" s="1" t="s">
        <v>98</v>
      </c>
      <c r="E8" s="1" t="s">
        <v>74</v>
      </c>
      <c r="F8" s="1" t="s">
        <v>99</v>
      </c>
      <c r="G8" s="1" t="s">
        <v>91</v>
      </c>
      <c r="H8" s="1" t="s">
        <v>77</v>
      </c>
      <c r="I8" s="1">
        <v>1690.0</v>
      </c>
      <c r="J8" s="1" t="s">
        <v>93</v>
      </c>
      <c r="K8" s="1" t="s">
        <v>100</v>
      </c>
    </row>
    <row r="9" ht="14.25" customHeight="1">
      <c r="A9" s="1" t="s">
        <v>72</v>
      </c>
      <c r="B9" s="75">
        <f t="shared" si="1"/>
        <v>80</v>
      </c>
      <c r="C9" s="1">
        <v>2.0161209E7</v>
      </c>
      <c r="D9" s="1" t="s">
        <v>101</v>
      </c>
      <c r="E9" s="1" t="s">
        <v>74</v>
      </c>
      <c r="F9" s="1" t="s">
        <v>102</v>
      </c>
      <c r="G9" s="1" t="s">
        <v>91</v>
      </c>
      <c r="H9" s="1" t="s">
        <v>77</v>
      </c>
      <c r="I9" s="1">
        <v>80.0</v>
      </c>
      <c r="J9" s="1" t="s">
        <v>93</v>
      </c>
      <c r="K9" s="1" t="s">
        <v>103</v>
      </c>
    </row>
    <row r="10" ht="14.25" customHeight="1">
      <c r="A10" s="1" t="s">
        <v>22</v>
      </c>
      <c r="B10" s="75">
        <f t="shared" si="1"/>
        <v>-196.93</v>
      </c>
      <c r="C10" s="1">
        <v>2.0161209E7</v>
      </c>
      <c r="D10" s="1" t="s">
        <v>104</v>
      </c>
      <c r="E10" s="1" t="s">
        <v>74</v>
      </c>
      <c r="F10" s="1" t="s">
        <v>105</v>
      </c>
      <c r="G10" s="1" t="s">
        <v>91</v>
      </c>
      <c r="H10" s="1" t="s">
        <v>92</v>
      </c>
      <c r="I10" s="1">
        <v>196.93</v>
      </c>
      <c r="J10" s="1" t="s">
        <v>93</v>
      </c>
      <c r="K10" s="1" t="s">
        <v>106</v>
      </c>
    </row>
    <row r="11" ht="14.25" customHeight="1">
      <c r="A11" s="1" t="s">
        <v>22</v>
      </c>
      <c r="B11" s="75">
        <f t="shared" si="1"/>
        <v>-5969.14</v>
      </c>
      <c r="C11" s="1">
        <v>2.0161205E7</v>
      </c>
      <c r="D11" s="1" t="s">
        <v>89</v>
      </c>
      <c r="E11" s="1" t="s">
        <v>74</v>
      </c>
      <c r="F11" s="1" t="s">
        <v>90</v>
      </c>
      <c r="G11" s="1" t="s">
        <v>91</v>
      </c>
      <c r="H11" s="1" t="s">
        <v>92</v>
      </c>
      <c r="I11" s="1">
        <v>5969.14</v>
      </c>
      <c r="J11" s="1" t="s">
        <v>93</v>
      </c>
      <c r="K11" s="1" t="s">
        <v>107</v>
      </c>
    </row>
    <row r="12" ht="14.25" customHeight="1">
      <c r="A12" s="1" t="s">
        <v>72</v>
      </c>
      <c r="B12" s="75">
        <f t="shared" si="1"/>
        <v>75</v>
      </c>
      <c r="C12" s="1">
        <v>2.0161201E7</v>
      </c>
      <c r="D12" s="1" t="s">
        <v>95</v>
      </c>
      <c r="E12" s="1" t="s">
        <v>74</v>
      </c>
      <c r="F12" s="1" t="s">
        <v>96</v>
      </c>
      <c r="G12" s="1" t="s">
        <v>76</v>
      </c>
      <c r="H12" s="1" t="s">
        <v>77</v>
      </c>
      <c r="I12" s="1">
        <v>75.0</v>
      </c>
      <c r="J12" s="1" t="s">
        <v>78</v>
      </c>
      <c r="K12" s="1" t="s">
        <v>108</v>
      </c>
    </row>
    <row r="13" ht="14.25" customHeight="1">
      <c r="A13" s="1" t="s">
        <v>72</v>
      </c>
      <c r="B13" s="75">
        <f t="shared" si="1"/>
        <v>75</v>
      </c>
      <c r="C13" s="1">
        <v>2.0161201E7</v>
      </c>
      <c r="D13" s="1" t="s">
        <v>109</v>
      </c>
      <c r="E13" s="1" t="s">
        <v>74</v>
      </c>
      <c r="F13" s="1" t="s">
        <v>110</v>
      </c>
      <c r="G13" s="1" t="s">
        <v>76</v>
      </c>
      <c r="H13" s="1" t="s">
        <v>77</v>
      </c>
      <c r="I13" s="1">
        <v>75.0</v>
      </c>
      <c r="J13" s="1" t="s">
        <v>78</v>
      </c>
      <c r="K13" s="1" t="s">
        <v>111</v>
      </c>
    </row>
    <row r="14" ht="14.25" customHeight="1">
      <c r="A14" s="1" t="s">
        <v>72</v>
      </c>
      <c r="B14" s="75">
        <f t="shared" si="1"/>
        <v>95</v>
      </c>
      <c r="C14" s="1">
        <v>2.0161201E7</v>
      </c>
      <c r="D14" s="1" t="s">
        <v>112</v>
      </c>
      <c r="E14" s="1" t="s">
        <v>74</v>
      </c>
      <c r="F14" s="1" t="s">
        <v>113</v>
      </c>
      <c r="G14" s="1" t="s">
        <v>76</v>
      </c>
      <c r="H14" s="1" t="s">
        <v>77</v>
      </c>
      <c r="I14" s="1">
        <v>95.0</v>
      </c>
      <c r="J14" s="1" t="s">
        <v>78</v>
      </c>
      <c r="K14" s="1" t="s">
        <v>114</v>
      </c>
    </row>
    <row r="15" ht="14.25" customHeight="1">
      <c r="A15" s="1" t="s">
        <v>72</v>
      </c>
      <c r="B15" s="75">
        <f t="shared" si="1"/>
        <v>80</v>
      </c>
      <c r="C15" s="1">
        <v>2.0161201E7</v>
      </c>
      <c r="D15" s="1" t="s">
        <v>115</v>
      </c>
      <c r="E15" s="1" t="s">
        <v>74</v>
      </c>
      <c r="F15" s="1" t="s">
        <v>99</v>
      </c>
      <c r="G15" s="1" t="s">
        <v>91</v>
      </c>
      <c r="H15" s="1" t="s">
        <v>77</v>
      </c>
      <c r="I15" s="1">
        <v>80.0</v>
      </c>
      <c r="J15" s="1" t="s">
        <v>93</v>
      </c>
      <c r="K15" s="1" t="s">
        <v>116</v>
      </c>
    </row>
    <row r="16" ht="14.25" customHeight="1">
      <c r="A16" s="1" t="s">
        <v>117</v>
      </c>
      <c r="B16" s="75">
        <f t="shared" si="1"/>
        <v>-63.51</v>
      </c>
      <c r="C16" s="1">
        <v>2.016113E7</v>
      </c>
      <c r="D16" s="1" t="s">
        <v>118</v>
      </c>
      <c r="E16" s="1" t="s">
        <v>74</v>
      </c>
      <c r="F16" s="1" t="s">
        <v>119</v>
      </c>
      <c r="G16" s="1" t="s">
        <v>91</v>
      </c>
      <c r="H16" s="1" t="s">
        <v>92</v>
      </c>
      <c r="I16" s="1">
        <v>63.51</v>
      </c>
      <c r="J16" s="1" t="s">
        <v>93</v>
      </c>
      <c r="K16" s="1" t="s">
        <v>120</v>
      </c>
    </row>
    <row r="17" ht="14.25" customHeight="1">
      <c r="A17" s="1" t="s">
        <v>72</v>
      </c>
      <c r="B17" s="75">
        <f t="shared" si="1"/>
        <v>95</v>
      </c>
      <c r="C17" s="1">
        <v>2.0161125E7</v>
      </c>
      <c r="D17" s="1" t="s">
        <v>80</v>
      </c>
      <c r="E17" s="1" t="s">
        <v>74</v>
      </c>
      <c r="F17" s="1" t="s">
        <v>81</v>
      </c>
      <c r="G17" s="1" t="s">
        <v>76</v>
      </c>
      <c r="H17" s="1" t="s">
        <v>77</v>
      </c>
      <c r="I17" s="1">
        <v>95.0</v>
      </c>
      <c r="J17" s="1" t="s">
        <v>78</v>
      </c>
      <c r="K17" s="1" t="s">
        <v>82</v>
      </c>
    </row>
    <row r="18" ht="14.25" customHeight="1">
      <c r="A18" s="1" t="s">
        <v>22</v>
      </c>
      <c r="B18" s="75">
        <f t="shared" si="1"/>
        <v>-5969.14</v>
      </c>
      <c r="C18" s="1">
        <v>2.0161114E7</v>
      </c>
      <c r="D18" s="1" t="s">
        <v>89</v>
      </c>
      <c r="E18" s="1" t="s">
        <v>74</v>
      </c>
      <c r="F18" s="1" t="s">
        <v>90</v>
      </c>
      <c r="G18" s="1" t="s">
        <v>91</v>
      </c>
      <c r="H18" s="1" t="s">
        <v>92</v>
      </c>
      <c r="I18" s="1">
        <v>5969.14</v>
      </c>
      <c r="J18" s="1" t="s">
        <v>93</v>
      </c>
      <c r="K18" s="1" t="s">
        <v>121</v>
      </c>
    </row>
    <row r="19" ht="14.25" customHeight="1">
      <c r="A19" s="1" t="s">
        <v>117</v>
      </c>
      <c r="B19" s="75">
        <f t="shared" si="1"/>
        <v>-64.13</v>
      </c>
      <c r="C19" s="1">
        <v>2.016111E7</v>
      </c>
      <c r="D19" s="1" t="s">
        <v>122</v>
      </c>
      <c r="E19" s="1" t="s">
        <v>74</v>
      </c>
      <c r="F19" s="1" t="s">
        <v>123</v>
      </c>
      <c r="G19" s="1" t="s">
        <v>91</v>
      </c>
      <c r="H19" s="1" t="s">
        <v>92</v>
      </c>
      <c r="I19" s="1">
        <v>64.13</v>
      </c>
      <c r="J19" s="1" t="s">
        <v>93</v>
      </c>
      <c r="K19" s="1" t="s">
        <v>124</v>
      </c>
    </row>
    <row r="20" ht="14.25" customHeight="1">
      <c r="A20" s="1" t="s">
        <v>72</v>
      </c>
      <c r="B20" s="75">
        <f t="shared" si="1"/>
        <v>80</v>
      </c>
      <c r="C20" s="1">
        <v>2.0161109E7</v>
      </c>
      <c r="D20" s="1" t="s">
        <v>101</v>
      </c>
      <c r="E20" s="1" t="s">
        <v>74</v>
      </c>
      <c r="F20" s="1" t="s">
        <v>102</v>
      </c>
      <c r="G20" s="1" t="s">
        <v>91</v>
      </c>
      <c r="H20" s="1" t="s">
        <v>77</v>
      </c>
      <c r="I20" s="1">
        <v>80.0</v>
      </c>
      <c r="J20" s="1" t="s">
        <v>93</v>
      </c>
      <c r="K20" s="1" t="s">
        <v>103</v>
      </c>
    </row>
    <row r="21" ht="14.25" customHeight="1">
      <c r="A21" s="1" t="s">
        <v>125</v>
      </c>
      <c r="B21" s="75">
        <f t="shared" si="1"/>
        <v>12000</v>
      </c>
      <c r="C21" s="1">
        <v>2.0161107E7</v>
      </c>
      <c r="D21" s="1" t="s">
        <v>126</v>
      </c>
      <c r="E21" s="1" t="s">
        <v>74</v>
      </c>
      <c r="F21" s="1"/>
      <c r="G21" s="1" t="s">
        <v>91</v>
      </c>
      <c r="H21" s="1" t="s">
        <v>77</v>
      </c>
      <c r="I21" s="1">
        <v>12000.0</v>
      </c>
      <c r="J21" s="1" t="s">
        <v>93</v>
      </c>
      <c r="K21" s="1"/>
    </row>
    <row r="22" ht="14.25" customHeight="1">
      <c r="A22" s="1" t="s">
        <v>117</v>
      </c>
      <c r="B22" s="75">
        <f t="shared" si="1"/>
        <v>-63.51</v>
      </c>
      <c r="C22" s="1">
        <v>2.0161107E7</v>
      </c>
      <c r="D22" s="1" t="s">
        <v>118</v>
      </c>
      <c r="E22" s="1" t="s">
        <v>74</v>
      </c>
      <c r="F22" s="1" t="s">
        <v>119</v>
      </c>
      <c r="G22" s="1" t="s">
        <v>91</v>
      </c>
      <c r="H22" s="1" t="s">
        <v>92</v>
      </c>
      <c r="I22" s="1">
        <v>63.51</v>
      </c>
      <c r="J22" s="1" t="s">
        <v>93</v>
      </c>
      <c r="K22" s="1" t="s">
        <v>127</v>
      </c>
    </row>
    <row r="23" ht="14.25" customHeight="1">
      <c r="A23" s="1" t="s">
        <v>72</v>
      </c>
      <c r="B23" s="75">
        <f t="shared" si="1"/>
        <v>75</v>
      </c>
      <c r="C23" s="1">
        <v>2.0161101E7</v>
      </c>
      <c r="D23" s="1" t="s">
        <v>95</v>
      </c>
      <c r="E23" s="1" t="s">
        <v>74</v>
      </c>
      <c r="F23" s="1" t="s">
        <v>96</v>
      </c>
      <c r="G23" s="1" t="s">
        <v>76</v>
      </c>
      <c r="H23" s="1" t="s">
        <v>77</v>
      </c>
      <c r="I23" s="1">
        <v>75.0</v>
      </c>
      <c r="J23" s="1" t="s">
        <v>78</v>
      </c>
      <c r="K23" s="1" t="s">
        <v>108</v>
      </c>
    </row>
    <row r="24" ht="14.25" customHeight="1">
      <c r="A24" s="1" t="s">
        <v>72</v>
      </c>
      <c r="B24" s="75">
        <f t="shared" si="1"/>
        <v>95</v>
      </c>
      <c r="C24" s="1">
        <v>2.0161101E7</v>
      </c>
      <c r="D24" s="1" t="s">
        <v>112</v>
      </c>
      <c r="E24" s="1" t="s">
        <v>74</v>
      </c>
      <c r="F24" s="1" t="s">
        <v>113</v>
      </c>
      <c r="G24" s="1" t="s">
        <v>76</v>
      </c>
      <c r="H24" s="1" t="s">
        <v>77</v>
      </c>
      <c r="I24" s="1">
        <v>95.0</v>
      </c>
      <c r="J24" s="1" t="s">
        <v>78</v>
      </c>
      <c r="K24" s="1" t="s">
        <v>114</v>
      </c>
    </row>
    <row r="25" ht="14.25" customHeight="1">
      <c r="A25" s="1" t="s">
        <v>72</v>
      </c>
      <c r="B25" s="75">
        <f t="shared" si="1"/>
        <v>75</v>
      </c>
      <c r="C25" s="1">
        <v>2.0161101E7</v>
      </c>
      <c r="D25" s="1" t="s">
        <v>109</v>
      </c>
      <c r="E25" s="1" t="s">
        <v>74</v>
      </c>
      <c r="F25" s="1" t="s">
        <v>110</v>
      </c>
      <c r="G25" s="1" t="s">
        <v>76</v>
      </c>
      <c r="H25" s="1" t="s">
        <v>77</v>
      </c>
      <c r="I25" s="1">
        <v>75.0</v>
      </c>
      <c r="J25" s="1" t="s">
        <v>78</v>
      </c>
      <c r="K25" s="1" t="s">
        <v>111</v>
      </c>
    </row>
    <row r="26" ht="14.25" customHeight="1">
      <c r="A26" s="1" t="s">
        <v>72</v>
      </c>
      <c r="B26" s="75">
        <f t="shared" si="1"/>
        <v>80</v>
      </c>
      <c r="C26" s="1">
        <v>2.0161101E7</v>
      </c>
      <c r="D26" s="1" t="s">
        <v>115</v>
      </c>
      <c r="E26" s="1" t="s">
        <v>74</v>
      </c>
      <c r="F26" s="1" t="s">
        <v>99</v>
      </c>
      <c r="G26" s="1" t="s">
        <v>91</v>
      </c>
      <c r="H26" s="1" t="s">
        <v>77</v>
      </c>
      <c r="I26" s="1">
        <v>80.0</v>
      </c>
      <c r="J26" s="1" t="s">
        <v>93</v>
      </c>
      <c r="K26" s="1" t="s">
        <v>116</v>
      </c>
    </row>
    <row r="27" ht="14.25" customHeight="1">
      <c r="A27" s="1" t="s">
        <v>117</v>
      </c>
      <c r="B27" s="75">
        <f t="shared" si="1"/>
        <v>-63.51</v>
      </c>
      <c r="C27" s="1">
        <v>2.0161031E7</v>
      </c>
      <c r="D27" s="1" t="s">
        <v>118</v>
      </c>
      <c r="E27" s="1" t="s">
        <v>74</v>
      </c>
      <c r="F27" s="1" t="s">
        <v>119</v>
      </c>
      <c r="G27" s="1" t="s">
        <v>91</v>
      </c>
      <c r="H27" s="1" t="s">
        <v>92</v>
      </c>
      <c r="I27" s="1">
        <v>63.51</v>
      </c>
      <c r="J27" s="1" t="s">
        <v>93</v>
      </c>
      <c r="K27" s="1" t="s">
        <v>128</v>
      </c>
    </row>
    <row r="28" ht="14.25" customHeight="1">
      <c r="A28" s="1" t="s">
        <v>117</v>
      </c>
      <c r="B28" s="75">
        <f t="shared" si="1"/>
        <v>-63.51</v>
      </c>
      <c r="C28" s="1">
        <v>2.0161031E7</v>
      </c>
      <c r="D28" s="1" t="s">
        <v>118</v>
      </c>
      <c r="E28" s="1" t="s">
        <v>74</v>
      </c>
      <c r="F28" s="1" t="s">
        <v>119</v>
      </c>
      <c r="G28" s="1" t="s">
        <v>91</v>
      </c>
      <c r="H28" s="1" t="s">
        <v>92</v>
      </c>
      <c r="I28" s="1">
        <v>63.51</v>
      </c>
      <c r="J28" s="1" t="s">
        <v>93</v>
      </c>
      <c r="K28" s="1" t="s">
        <v>129</v>
      </c>
    </row>
    <row r="29" ht="14.25" customHeight="1">
      <c r="A29" s="1" t="s">
        <v>22</v>
      </c>
      <c r="B29" s="75">
        <f t="shared" si="1"/>
        <v>-91.76</v>
      </c>
      <c r="C29" s="1">
        <v>2.0161031E7</v>
      </c>
      <c r="D29" s="1" t="s">
        <v>130</v>
      </c>
      <c r="E29" s="1" t="s">
        <v>74</v>
      </c>
      <c r="F29" s="1" t="s">
        <v>102</v>
      </c>
      <c r="G29" s="1" t="s">
        <v>91</v>
      </c>
      <c r="H29" s="1" t="s">
        <v>92</v>
      </c>
      <c r="I29" s="1">
        <v>91.76</v>
      </c>
      <c r="J29" s="1" t="s">
        <v>93</v>
      </c>
      <c r="K29" s="1" t="s">
        <v>131</v>
      </c>
    </row>
    <row r="30" ht="14.25" customHeight="1">
      <c r="A30" s="1" t="s">
        <v>72</v>
      </c>
      <c r="B30" s="75">
        <f t="shared" si="1"/>
        <v>-1000</v>
      </c>
      <c r="C30" s="1">
        <v>2.0161027E7</v>
      </c>
      <c r="D30" s="1" t="s">
        <v>109</v>
      </c>
      <c r="E30" s="1" t="s">
        <v>74</v>
      </c>
      <c r="F30" s="1" t="s">
        <v>110</v>
      </c>
      <c r="G30" s="1" t="s">
        <v>91</v>
      </c>
      <c r="H30" s="1" t="s">
        <v>92</v>
      </c>
      <c r="I30" s="1">
        <v>1000.0</v>
      </c>
      <c r="J30" s="1" t="s">
        <v>93</v>
      </c>
      <c r="K30" s="1" t="s">
        <v>132</v>
      </c>
    </row>
    <row r="31" ht="14.25" customHeight="1">
      <c r="A31" s="1" t="s">
        <v>133</v>
      </c>
      <c r="B31" s="75">
        <f t="shared" si="1"/>
        <v>-27.53</v>
      </c>
      <c r="C31" s="1">
        <v>2.0161026E7</v>
      </c>
      <c r="D31" s="1" t="s">
        <v>134</v>
      </c>
      <c r="E31" s="1" t="s">
        <v>74</v>
      </c>
      <c r="F31" s="1"/>
      <c r="G31" s="1" t="s">
        <v>135</v>
      </c>
      <c r="H31" s="1" t="s">
        <v>92</v>
      </c>
      <c r="I31" s="1">
        <v>27.53</v>
      </c>
      <c r="J31" s="1" t="s">
        <v>21</v>
      </c>
      <c r="K31" s="1" t="s">
        <v>136</v>
      </c>
    </row>
    <row r="32" ht="14.25" customHeight="1">
      <c r="A32" s="1" t="s">
        <v>72</v>
      </c>
      <c r="B32" s="75">
        <f t="shared" si="1"/>
        <v>95</v>
      </c>
      <c r="C32" s="1">
        <v>2.0161025E7</v>
      </c>
      <c r="D32" s="1" t="s">
        <v>80</v>
      </c>
      <c r="E32" s="1" t="s">
        <v>74</v>
      </c>
      <c r="F32" s="1" t="s">
        <v>81</v>
      </c>
      <c r="G32" s="1" t="s">
        <v>76</v>
      </c>
      <c r="H32" s="1" t="s">
        <v>77</v>
      </c>
      <c r="I32" s="1">
        <v>95.0</v>
      </c>
      <c r="J32" s="1" t="s">
        <v>78</v>
      </c>
      <c r="K32" s="1" t="s">
        <v>82</v>
      </c>
    </row>
    <row r="33" ht="14.25" customHeight="1">
      <c r="A33" s="1" t="s">
        <v>117</v>
      </c>
      <c r="B33" s="75">
        <f t="shared" si="1"/>
        <v>-63.51</v>
      </c>
      <c r="C33" s="1">
        <v>2.0161024E7</v>
      </c>
      <c r="D33" s="1" t="s">
        <v>118</v>
      </c>
      <c r="E33" s="1" t="s">
        <v>74</v>
      </c>
      <c r="F33" s="1" t="s">
        <v>119</v>
      </c>
      <c r="G33" s="1" t="s">
        <v>91</v>
      </c>
      <c r="H33" s="1" t="s">
        <v>92</v>
      </c>
      <c r="I33" s="1">
        <v>63.51</v>
      </c>
      <c r="J33" s="1" t="s">
        <v>93</v>
      </c>
      <c r="K33" s="1" t="s">
        <v>137</v>
      </c>
    </row>
    <row r="34" ht="14.25" customHeight="1">
      <c r="A34" s="1" t="s">
        <v>72</v>
      </c>
      <c r="B34" s="75">
        <f t="shared" si="1"/>
        <v>80</v>
      </c>
      <c r="C34" s="1">
        <v>2.016101E7</v>
      </c>
      <c r="D34" s="1" t="s">
        <v>101</v>
      </c>
      <c r="E34" s="1" t="s">
        <v>74</v>
      </c>
      <c r="F34" s="1" t="s">
        <v>102</v>
      </c>
      <c r="G34" s="1" t="s">
        <v>91</v>
      </c>
      <c r="H34" s="1" t="s">
        <v>77</v>
      </c>
      <c r="I34" s="1">
        <v>80.0</v>
      </c>
      <c r="J34" s="1" t="s">
        <v>93</v>
      </c>
      <c r="K34" s="1" t="s">
        <v>103</v>
      </c>
    </row>
    <row r="35" ht="14.25" customHeight="1">
      <c r="A35" s="1" t="s">
        <v>72</v>
      </c>
      <c r="B35" s="75">
        <f t="shared" si="1"/>
        <v>1000</v>
      </c>
      <c r="C35" s="1">
        <v>2.0161003E7</v>
      </c>
      <c r="D35" s="1" t="s">
        <v>109</v>
      </c>
      <c r="E35" s="1" t="s">
        <v>74</v>
      </c>
      <c r="F35" s="1" t="s">
        <v>110</v>
      </c>
      <c r="G35" s="1" t="s">
        <v>76</v>
      </c>
      <c r="H35" s="1" t="s">
        <v>77</v>
      </c>
      <c r="I35" s="1">
        <v>1000.0</v>
      </c>
      <c r="J35" s="1" t="s">
        <v>78</v>
      </c>
      <c r="K35" s="1" t="s">
        <v>138</v>
      </c>
    </row>
    <row r="36" ht="14.25" customHeight="1">
      <c r="A36" s="1" t="s">
        <v>72</v>
      </c>
      <c r="B36" s="75">
        <f t="shared" si="1"/>
        <v>75</v>
      </c>
      <c r="C36" s="1">
        <v>2.0161003E7</v>
      </c>
      <c r="D36" s="1" t="s">
        <v>95</v>
      </c>
      <c r="E36" s="1" t="s">
        <v>74</v>
      </c>
      <c r="F36" s="1" t="s">
        <v>96</v>
      </c>
      <c r="G36" s="1" t="s">
        <v>76</v>
      </c>
      <c r="H36" s="1" t="s">
        <v>77</v>
      </c>
      <c r="I36" s="1">
        <v>75.0</v>
      </c>
      <c r="J36" s="1" t="s">
        <v>78</v>
      </c>
      <c r="K36" s="1" t="s">
        <v>108</v>
      </c>
    </row>
    <row r="37" ht="14.25" customHeight="1">
      <c r="A37" s="1" t="s">
        <v>72</v>
      </c>
      <c r="B37" s="75">
        <f t="shared" si="1"/>
        <v>75</v>
      </c>
      <c r="C37" s="1">
        <v>2.0161003E7</v>
      </c>
      <c r="D37" s="1" t="s">
        <v>109</v>
      </c>
      <c r="E37" s="1" t="s">
        <v>74</v>
      </c>
      <c r="F37" s="1" t="s">
        <v>110</v>
      </c>
      <c r="G37" s="1" t="s">
        <v>76</v>
      </c>
      <c r="H37" s="1" t="s">
        <v>77</v>
      </c>
      <c r="I37" s="1">
        <v>75.0</v>
      </c>
      <c r="J37" s="1" t="s">
        <v>78</v>
      </c>
      <c r="K37" s="1" t="s">
        <v>111</v>
      </c>
    </row>
    <row r="38" ht="14.25" customHeight="1">
      <c r="A38" s="1" t="s">
        <v>72</v>
      </c>
      <c r="B38" s="75">
        <f t="shared" si="1"/>
        <v>95</v>
      </c>
      <c r="C38" s="1">
        <v>2.0161003E7</v>
      </c>
      <c r="D38" s="1" t="s">
        <v>112</v>
      </c>
      <c r="E38" s="1" t="s">
        <v>74</v>
      </c>
      <c r="F38" s="1" t="s">
        <v>113</v>
      </c>
      <c r="G38" s="1" t="s">
        <v>76</v>
      </c>
      <c r="H38" s="1" t="s">
        <v>77</v>
      </c>
      <c r="I38" s="1">
        <v>95.0</v>
      </c>
      <c r="J38" s="1" t="s">
        <v>78</v>
      </c>
      <c r="K38" s="1" t="s">
        <v>114</v>
      </c>
    </row>
    <row r="39" ht="14.25" customHeight="1">
      <c r="A39" s="1" t="s">
        <v>72</v>
      </c>
      <c r="B39" s="75">
        <f t="shared" si="1"/>
        <v>80</v>
      </c>
      <c r="C39" s="1">
        <v>2.0161003E7</v>
      </c>
      <c r="D39" s="1" t="s">
        <v>115</v>
      </c>
      <c r="E39" s="1" t="s">
        <v>74</v>
      </c>
      <c r="F39" s="1" t="s">
        <v>99</v>
      </c>
      <c r="G39" s="1" t="s">
        <v>91</v>
      </c>
      <c r="H39" s="1" t="s">
        <v>77</v>
      </c>
      <c r="I39" s="1">
        <v>80.0</v>
      </c>
      <c r="J39" s="1" t="s">
        <v>93</v>
      </c>
      <c r="K39" s="1" t="s">
        <v>116</v>
      </c>
    </row>
    <row r="40" ht="14.25" customHeight="1">
      <c r="A40" s="1" t="s">
        <v>72</v>
      </c>
      <c r="B40" s="75">
        <f t="shared" si="1"/>
        <v>95</v>
      </c>
      <c r="C40" s="1">
        <v>2.0160926E7</v>
      </c>
      <c r="D40" s="1" t="s">
        <v>80</v>
      </c>
      <c r="E40" s="1" t="s">
        <v>74</v>
      </c>
      <c r="F40" s="1" t="s">
        <v>81</v>
      </c>
      <c r="G40" s="1" t="s">
        <v>76</v>
      </c>
      <c r="H40" s="1" t="s">
        <v>77</v>
      </c>
      <c r="I40" s="1">
        <v>95.0</v>
      </c>
      <c r="J40" s="1" t="s">
        <v>78</v>
      </c>
      <c r="K40" s="1" t="s">
        <v>82</v>
      </c>
    </row>
    <row r="41" ht="14.25" customHeight="1">
      <c r="A41" s="1" t="s">
        <v>72</v>
      </c>
      <c r="B41" s="75">
        <f t="shared" si="1"/>
        <v>80</v>
      </c>
      <c r="C41" s="1">
        <v>2.0160909E7</v>
      </c>
      <c r="D41" s="1" t="s">
        <v>101</v>
      </c>
      <c r="E41" s="1" t="s">
        <v>74</v>
      </c>
      <c r="F41" s="1" t="s">
        <v>102</v>
      </c>
      <c r="G41" s="1" t="s">
        <v>91</v>
      </c>
      <c r="H41" s="1" t="s">
        <v>77</v>
      </c>
      <c r="I41" s="1">
        <v>80.0</v>
      </c>
      <c r="J41" s="1" t="s">
        <v>93</v>
      </c>
      <c r="K41" s="1" t="s">
        <v>103</v>
      </c>
    </row>
    <row r="42" ht="14.25" customHeight="1">
      <c r="A42" s="1" t="s">
        <v>72</v>
      </c>
      <c r="B42" s="75">
        <f t="shared" si="1"/>
        <v>75</v>
      </c>
      <c r="C42" s="1">
        <v>2.0160901E7</v>
      </c>
      <c r="D42" s="1" t="s">
        <v>95</v>
      </c>
      <c r="E42" s="1" t="s">
        <v>74</v>
      </c>
      <c r="F42" s="1" t="s">
        <v>96</v>
      </c>
      <c r="G42" s="1" t="s">
        <v>76</v>
      </c>
      <c r="H42" s="1" t="s">
        <v>77</v>
      </c>
      <c r="I42" s="1">
        <v>75.0</v>
      </c>
      <c r="J42" s="1" t="s">
        <v>78</v>
      </c>
      <c r="K42" s="1" t="s">
        <v>108</v>
      </c>
    </row>
    <row r="43" ht="14.25" customHeight="1">
      <c r="A43" s="1" t="s">
        <v>72</v>
      </c>
      <c r="B43" s="75">
        <f t="shared" si="1"/>
        <v>95</v>
      </c>
      <c r="C43" s="1">
        <v>2.0160901E7</v>
      </c>
      <c r="D43" s="1" t="s">
        <v>112</v>
      </c>
      <c r="E43" s="1" t="s">
        <v>74</v>
      </c>
      <c r="F43" s="1" t="s">
        <v>113</v>
      </c>
      <c r="G43" s="1" t="s">
        <v>76</v>
      </c>
      <c r="H43" s="1" t="s">
        <v>77</v>
      </c>
      <c r="I43" s="1">
        <v>95.0</v>
      </c>
      <c r="J43" s="1" t="s">
        <v>78</v>
      </c>
      <c r="K43" s="1" t="s">
        <v>114</v>
      </c>
    </row>
    <row r="44" ht="14.25" customHeight="1">
      <c r="A44" s="1" t="s">
        <v>72</v>
      </c>
      <c r="B44" s="75">
        <f t="shared" si="1"/>
        <v>75</v>
      </c>
      <c r="C44" s="1">
        <v>2.0160901E7</v>
      </c>
      <c r="D44" s="1" t="s">
        <v>109</v>
      </c>
      <c r="E44" s="1" t="s">
        <v>74</v>
      </c>
      <c r="F44" s="1" t="s">
        <v>110</v>
      </c>
      <c r="G44" s="1" t="s">
        <v>76</v>
      </c>
      <c r="H44" s="1" t="s">
        <v>77</v>
      </c>
      <c r="I44" s="1">
        <v>75.0</v>
      </c>
      <c r="J44" s="1" t="s">
        <v>78</v>
      </c>
      <c r="K44" s="1" t="s">
        <v>111</v>
      </c>
    </row>
    <row r="45" ht="14.25" customHeight="1">
      <c r="A45" s="1" t="s">
        <v>72</v>
      </c>
      <c r="B45" s="75">
        <f t="shared" si="1"/>
        <v>80</v>
      </c>
      <c r="C45" s="1">
        <v>2.0160901E7</v>
      </c>
      <c r="D45" s="1" t="s">
        <v>115</v>
      </c>
      <c r="E45" s="1" t="s">
        <v>74</v>
      </c>
      <c r="F45" s="1" t="s">
        <v>99</v>
      </c>
      <c r="G45" s="1" t="s">
        <v>91</v>
      </c>
      <c r="H45" s="1" t="s">
        <v>77</v>
      </c>
      <c r="I45" s="1">
        <v>80.0</v>
      </c>
      <c r="J45" s="1" t="s">
        <v>93</v>
      </c>
      <c r="K45" s="1" t="s">
        <v>116</v>
      </c>
    </row>
    <row r="46" ht="14.25" customHeight="1">
      <c r="A46" s="1" t="s">
        <v>72</v>
      </c>
      <c r="B46" s="75">
        <f t="shared" si="1"/>
        <v>95</v>
      </c>
      <c r="C46" s="1">
        <v>2.0160825E7</v>
      </c>
      <c r="D46" s="1" t="s">
        <v>80</v>
      </c>
      <c r="E46" s="1" t="s">
        <v>74</v>
      </c>
      <c r="F46" s="1" t="s">
        <v>81</v>
      </c>
      <c r="G46" s="1" t="s">
        <v>76</v>
      </c>
      <c r="H46" s="1" t="s">
        <v>77</v>
      </c>
      <c r="I46" s="1">
        <v>95.0</v>
      </c>
      <c r="J46" s="1" t="s">
        <v>78</v>
      </c>
      <c r="K46" s="1" t="s">
        <v>82</v>
      </c>
    </row>
    <row r="47" ht="14.25" customHeight="1">
      <c r="A47" s="1" t="s">
        <v>72</v>
      </c>
      <c r="B47" s="75">
        <f t="shared" si="1"/>
        <v>80</v>
      </c>
      <c r="C47" s="1">
        <v>2.0160809E7</v>
      </c>
      <c r="D47" s="1" t="s">
        <v>101</v>
      </c>
      <c r="E47" s="1" t="s">
        <v>74</v>
      </c>
      <c r="F47" s="1" t="s">
        <v>102</v>
      </c>
      <c r="G47" s="1" t="s">
        <v>91</v>
      </c>
      <c r="H47" s="1" t="s">
        <v>77</v>
      </c>
      <c r="I47" s="1">
        <v>80.0</v>
      </c>
      <c r="J47" s="1" t="s">
        <v>93</v>
      </c>
      <c r="K47" s="1" t="s">
        <v>103</v>
      </c>
    </row>
    <row r="48" ht="14.25" customHeight="1">
      <c r="A48" s="1" t="s">
        <v>72</v>
      </c>
      <c r="B48" s="75">
        <f t="shared" si="1"/>
        <v>75</v>
      </c>
      <c r="C48" s="1">
        <v>2.0160801E7</v>
      </c>
      <c r="D48" s="1" t="s">
        <v>95</v>
      </c>
      <c r="E48" s="1" t="s">
        <v>74</v>
      </c>
      <c r="F48" s="1" t="s">
        <v>96</v>
      </c>
      <c r="G48" s="1" t="s">
        <v>76</v>
      </c>
      <c r="H48" s="1" t="s">
        <v>77</v>
      </c>
      <c r="I48" s="1">
        <v>75.0</v>
      </c>
      <c r="J48" s="1" t="s">
        <v>78</v>
      </c>
      <c r="K48" s="1" t="s">
        <v>108</v>
      </c>
    </row>
    <row r="49" ht="14.25" customHeight="1">
      <c r="A49" s="1" t="s">
        <v>72</v>
      </c>
      <c r="B49" s="75">
        <f t="shared" si="1"/>
        <v>75</v>
      </c>
      <c r="C49" s="1">
        <v>2.0160801E7</v>
      </c>
      <c r="D49" s="1" t="s">
        <v>109</v>
      </c>
      <c r="E49" s="1" t="s">
        <v>74</v>
      </c>
      <c r="F49" s="1" t="s">
        <v>110</v>
      </c>
      <c r="G49" s="1" t="s">
        <v>76</v>
      </c>
      <c r="H49" s="1" t="s">
        <v>77</v>
      </c>
      <c r="I49" s="1">
        <v>75.0</v>
      </c>
      <c r="J49" s="1" t="s">
        <v>78</v>
      </c>
      <c r="K49" s="1" t="s">
        <v>111</v>
      </c>
    </row>
    <row r="50" ht="14.25" customHeight="1">
      <c r="A50" s="1" t="s">
        <v>72</v>
      </c>
      <c r="B50" s="75">
        <f t="shared" si="1"/>
        <v>95</v>
      </c>
      <c r="C50" s="1">
        <v>2.0160801E7</v>
      </c>
      <c r="D50" s="1" t="s">
        <v>112</v>
      </c>
      <c r="E50" s="1" t="s">
        <v>74</v>
      </c>
      <c r="F50" s="1" t="s">
        <v>113</v>
      </c>
      <c r="G50" s="1" t="s">
        <v>76</v>
      </c>
      <c r="H50" s="1" t="s">
        <v>77</v>
      </c>
      <c r="I50" s="1">
        <v>95.0</v>
      </c>
      <c r="J50" s="1" t="s">
        <v>78</v>
      </c>
      <c r="K50" s="1" t="s">
        <v>114</v>
      </c>
    </row>
    <row r="51" ht="14.25" customHeight="1">
      <c r="A51" s="1" t="s">
        <v>72</v>
      </c>
      <c r="B51" s="75">
        <f t="shared" si="1"/>
        <v>80</v>
      </c>
      <c r="C51" s="1">
        <v>2.0160801E7</v>
      </c>
      <c r="D51" s="1" t="s">
        <v>115</v>
      </c>
      <c r="E51" s="1" t="s">
        <v>74</v>
      </c>
      <c r="F51" s="1" t="s">
        <v>99</v>
      </c>
      <c r="G51" s="1" t="s">
        <v>91</v>
      </c>
      <c r="H51" s="1" t="s">
        <v>77</v>
      </c>
      <c r="I51" s="1">
        <v>80.0</v>
      </c>
      <c r="J51" s="1" t="s">
        <v>93</v>
      </c>
      <c r="K51" s="1" t="s">
        <v>116</v>
      </c>
    </row>
    <row r="52" ht="14.25" customHeight="1">
      <c r="A52" s="1" t="s">
        <v>133</v>
      </c>
      <c r="B52" s="75">
        <f t="shared" si="1"/>
        <v>-27.8</v>
      </c>
      <c r="C52" s="1">
        <v>2.0160726E7</v>
      </c>
      <c r="D52" s="1" t="s">
        <v>134</v>
      </c>
      <c r="E52" s="1" t="s">
        <v>74</v>
      </c>
      <c r="F52" s="1"/>
      <c r="G52" s="1" t="s">
        <v>135</v>
      </c>
      <c r="H52" s="1" t="s">
        <v>92</v>
      </c>
      <c r="I52" s="1">
        <v>27.8</v>
      </c>
      <c r="J52" s="1" t="s">
        <v>21</v>
      </c>
      <c r="K52" s="1" t="s">
        <v>139</v>
      </c>
    </row>
    <row r="53" ht="14.25" customHeight="1">
      <c r="A53" s="1" t="s">
        <v>72</v>
      </c>
      <c r="B53" s="75">
        <f t="shared" si="1"/>
        <v>95</v>
      </c>
      <c r="C53" s="1">
        <v>2.0160725E7</v>
      </c>
      <c r="D53" s="1" t="s">
        <v>80</v>
      </c>
      <c r="E53" s="1" t="s">
        <v>74</v>
      </c>
      <c r="F53" s="1" t="s">
        <v>81</v>
      </c>
      <c r="G53" s="1" t="s">
        <v>76</v>
      </c>
      <c r="H53" s="1" t="s">
        <v>77</v>
      </c>
      <c r="I53" s="1">
        <v>95.0</v>
      </c>
      <c r="J53" s="1" t="s">
        <v>78</v>
      </c>
      <c r="K53" s="1" t="s">
        <v>82</v>
      </c>
    </row>
    <row r="54" ht="14.25" customHeight="1">
      <c r="A54" s="1" t="s">
        <v>72</v>
      </c>
      <c r="B54" s="75">
        <f t="shared" si="1"/>
        <v>80</v>
      </c>
      <c r="C54" s="1">
        <v>2.0160711E7</v>
      </c>
      <c r="D54" s="1" t="s">
        <v>101</v>
      </c>
      <c r="E54" s="1" t="s">
        <v>74</v>
      </c>
      <c r="F54" s="1" t="s">
        <v>102</v>
      </c>
      <c r="G54" s="1" t="s">
        <v>91</v>
      </c>
      <c r="H54" s="1" t="s">
        <v>77</v>
      </c>
      <c r="I54" s="1">
        <v>80.0</v>
      </c>
      <c r="J54" s="1" t="s">
        <v>93</v>
      </c>
      <c r="K54" s="1" t="s">
        <v>103</v>
      </c>
    </row>
    <row r="55" ht="14.25" customHeight="1">
      <c r="A55" s="1" t="s">
        <v>117</v>
      </c>
      <c r="B55" s="75">
        <f t="shared" si="1"/>
        <v>-63.51</v>
      </c>
      <c r="C55" s="1">
        <v>2.0160704E7</v>
      </c>
      <c r="D55" s="1" t="s">
        <v>118</v>
      </c>
      <c r="E55" s="1" t="s">
        <v>74</v>
      </c>
      <c r="F55" s="1" t="s">
        <v>119</v>
      </c>
      <c r="G55" s="1" t="s">
        <v>91</v>
      </c>
      <c r="H55" s="1" t="s">
        <v>92</v>
      </c>
      <c r="I55" s="1">
        <v>63.51</v>
      </c>
      <c r="J55" s="1" t="s">
        <v>93</v>
      </c>
      <c r="K55" s="1" t="s">
        <v>140</v>
      </c>
    </row>
    <row r="56" ht="14.25" customHeight="1">
      <c r="A56" s="1" t="s">
        <v>72</v>
      </c>
      <c r="B56" s="75">
        <f t="shared" si="1"/>
        <v>75</v>
      </c>
      <c r="C56" s="1">
        <v>2.0160701E7</v>
      </c>
      <c r="D56" s="1" t="s">
        <v>109</v>
      </c>
      <c r="E56" s="1" t="s">
        <v>74</v>
      </c>
      <c r="F56" s="1" t="s">
        <v>110</v>
      </c>
      <c r="G56" s="1" t="s">
        <v>76</v>
      </c>
      <c r="H56" s="1" t="s">
        <v>77</v>
      </c>
      <c r="I56" s="1">
        <v>75.0</v>
      </c>
      <c r="J56" s="1" t="s">
        <v>78</v>
      </c>
      <c r="K56" s="1" t="s">
        <v>111</v>
      </c>
    </row>
    <row r="57" ht="14.25" customHeight="1">
      <c r="A57" s="1" t="s">
        <v>72</v>
      </c>
      <c r="B57" s="75">
        <f t="shared" si="1"/>
        <v>95</v>
      </c>
      <c r="C57" s="1">
        <v>2.0160701E7</v>
      </c>
      <c r="D57" s="1" t="s">
        <v>112</v>
      </c>
      <c r="E57" s="1" t="s">
        <v>74</v>
      </c>
      <c r="F57" s="1" t="s">
        <v>113</v>
      </c>
      <c r="G57" s="1" t="s">
        <v>76</v>
      </c>
      <c r="H57" s="1" t="s">
        <v>77</v>
      </c>
      <c r="I57" s="1">
        <v>95.0</v>
      </c>
      <c r="J57" s="1" t="s">
        <v>78</v>
      </c>
      <c r="K57" s="1" t="s">
        <v>114</v>
      </c>
    </row>
    <row r="58" ht="14.25" customHeight="1">
      <c r="A58" s="1" t="s">
        <v>72</v>
      </c>
      <c r="B58" s="75">
        <f t="shared" si="1"/>
        <v>75</v>
      </c>
      <c r="C58" s="1">
        <v>2.0160701E7</v>
      </c>
      <c r="D58" s="1" t="s">
        <v>95</v>
      </c>
      <c r="E58" s="1" t="s">
        <v>74</v>
      </c>
      <c r="F58" s="1" t="s">
        <v>96</v>
      </c>
      <c r="G58" s="1" t="s">
        <v>76</v>
      </c>
      <c r="H58" s="1" t="s">
        <v>77</v>
      </c>
      <c r="I58" s="1">
        <v>75.0</v>
      </c>
      <c r="J58" s="1" t="s">
        <v>78</v>
      </c>
      <c r="K58" s="1" t="s">
        <v>108</v>
      </c>
    </row>
    <row r="59" ht="14.25" customHeight="1">
      <c r="A59" s="1" t="s">
        <v>72</v>
      </c>
      <c r="B59" s="75">
        <f t="shared" si="1"/>
        <v>80</v>
      </c>
      <c r="C59" s="1">
        <v>2.0160701E7</v>
      </c>
      <c r="D59" s="1" t="s">
        <v>115</v>
      </c>
      <c r="E59" s="1" t="s">
        <v>74</v>
      </c>
      <c r="F59" s="1" t="s">
        <v>99</v>
      </c>
      <c r="G59" s="1" t="s">
        <v>91</v>
      </c>
      <c r="H59" s="1" t="s">
        <v>77</v>
      </c>
      <c r="I59" s="1">
        <v>80.0</v>
      </c>
      <c r="J59" s="1" t="s">
        <v>93</v>
      </c>
      <c r="K59" s="1" t="s">
        <v>116</v>
      </c>
    </row>
    <row r="60" ht="14.25" customHeight="1">
      <c r="A60" s="1" t="s">
        <v>117</v>
      </c>
      <c r="B60" s="75">
        <f t="shared" si="1"/>
        <v>-63.51</v>
      </c>
      <c r="C60" s="1">
        <v>2.0160629E7</v>
      </c>
      <c r="D60" s="1" t="s">
        <v>118</v>
      </c>
      <c r="E60" s="1" t="s">
        <v>74</v>
      </c>
      <c r="F60" s="1" t="s">
        <v>119</v>
      </c>
      <c r="G60" s="1" t="s">
        <v>91</v>
      </c>
      <c r="H60" s="1" t="s">
        <v>92</v>
      </c>
      <c r="I60" s="1">
        <v>63.51</v>
      </c>
      <c r="J60" s="1" t="s">
        <v>93</v>
      </c>
      <c r="K60" s="1" t="s">
        <v>141</v>
      </c>
    </row>
    <row r="61" ht="14.25" customHeight="1">
      <c r="A61" s="1" t="s">
        <v>72</v>
      </c>
      <c r="B61" s="75">
        <f t="shared" si="1"/>
        <v>95</v>
      </c>
      <c r="C61" s="1">
        <v>2.0160627E7</v>
      </c>
      <c r="D61" s="1" t="s">
        <v>80</v>
      </c>
      <c r="E61" s="1" t="s">
        <v>74</v>
      </c>
      <c r="F61" s="1" t="s">
        <v>81</v>
      </c>
      <c r="G61" s="1" t="s">
        <v>76</v>
      </c>
      <c r="H61" s="1" t="s">
        <v>77</v>
      </c>
      <c r="I61" s="1">
        <v>95.0</v>
      </c>
      <c r="J61" s="1" t="s">
        <v>78</v>
      </c>
      <c r="K61" s="1" t="s">
        <v>82</v>
      </c>
    </row>
    <row r="62" ht="14.25" customHeight="1">
      <c r="A62" s="1" t="s">
        <v>21</v>
      </c>
      <c r="B62" s="75">
        <f t="shared" si="1"/>
        <v>-58.7</v>
      </c>
      <c r="C62" s="1">
        <v>2.0160622E7</v>
      </c>
      <c r="D62" s="1" t="s">
        <v>142</v>
      </c>
      <c r="E62" s="1" t="s">
        <v>74</v>
      </c>
      <c r="F62" s="1" t="s">
        <v>143</v>
      </c>
      <c r="G62" s="1" t="s">
        <v>91</v>
      </c>
      <c r="H62" s="1" t="s">
        <v>92</v>
      </c>
      <c r="I62" s="1">
        <v>58.7</v>
      </c>
      <c r="J62" s="1" t="s">
        <v>93</v>
      </c>
      <c r="K62" s="1" t="s">
        <v>144</v>
      </c>
    </row>
    <row r="63" ht="14.25" customHeight="1">
      <c r="A63" s="1" t="s">
        <v>72</v>
      </c>
      <c r="B63" s="75">
        <f t="shared" si="1"/>
        <v>80</v>
      </c>
      <c r="C63" s="1">
        <v>2.0160609E7</v>
      </c>
      <c r="D63" s="1" t="s">
        <v>101</v>
      </c>
      <c r="E63" s="1" t="s">
        <v>74</v>
      </c>
      <c r="F63" s="1" t="s">
        <v>102</v>
      </c>
      <c r="G63" s="1" t="s">
        <v>91</v>
      </c>
      <c r="H63" s="1" t="s">
        <v>77</v>
      </c>
      <c r="I63" s="1">
        <v>80.0</v>
      </c>
      <c r="J63" s="1" t="s">
        <v>93</v>
      </c>
      <c r="K63" s="1" t="s">
        <v>103</v>
      </c>
    </row>
    <row r="64" ht="14.25" customHeight="1">
      <c r="A64" s="1" t="s">
        <v>117</v>
      </c>
      <c r="B64" s="75">
        <f t="shared" si="1"/>
        <v>-63.51</v>
      </c>
      <c r="C64" s="1">
        <v>2.0160607E7</v>
      </c>
      <c r="D64" s="1" t="s">
        <v>118</v>
      </c>
      <c r="E64" s="1" t="s">
        <v>74</v>
      </c>
      <c r="F64" s="1" t="s">
        <v>119</v>
      </c>
      <c r="G64" s="1" t="s">
        <v>91</v>
      </c>
      <c r="H64" s="1" t="s">
        <v>92</v>
      </c>
      <c r="I64" s="1">
        <v>63.51</v>
      </c>
      <c r="J64" s="1" t="s">
        <v>93</v>
      </c>
      <c r="K64" s="1" t="s">
        <v>145</v>
      </c>
    </row>
    <row r="65" ht="14.25" customHeight="1">
      <c r="A65" s="1" t="s">
        <v>14</v>
      </c>
      <c r="B65" s="75">
        <f t="shared" si="1"/>
        <v>-1182.69</v>
      </c>
      <c r="C65" s="1">
        <v>2.0160606E7</v>
      </c>
      <c r="D65" s="1" t="s">
        <v>146</v>
      </c>
      <c r="E65" s="1" t="s">
        <v>74</v>
      </c>
      <c r="F65" s="1" t="s">
        <v>147</v>
      </c>
      <c r="G65" s="1" t="s">
        <v>91</v>
      </c>
      <c r="H65" s="1" t="s">
        <v>92</v>
      </c>
      <c r="I65" s="1">
        <v>1182.69</v>
      </c>
      <c r="J65" s="1" t="s">
        <v>93</v>
      </c>
      <c r="K65" s="1" t="s">
        <v>148</v>
      </c>
    </row>
    <row r="66" ht="14.25" customHeight="1">
      <c r="A66" s="1" t="s">
        <v>72</v>
      </c>
      <c r="B66" s="75">
        <f t="shared" si="1"/>
        <v>75</v>
      </c>
      <c r="C66" s="1">
        <v>2.0160601E7</v>
      </c>
      <c r="D66" s="1" t="s">
        <v>95</v>
      </c>
      <c r="E66" s="1" t="s">
        <v>74</v>
      </c>
      <c r="F66" s="1" t="s">
        <v>96</v>
      </c>
      <c r="G66" s="1" t="s">
        <v>76</v>
      </c>
      <c r="H66" s="1" t="s">
        <v>77</v>
      </c>
      <c r="I66" s="1">
        <v>75.0</v>
      </c>
      <c r="J66" s="1" t="s">
        <v>78</v>
      </c>
      <c r="K66" s="1" t="s">
        <v>108</v>
      </c>
    </row>
    <row r="67" ht="14.25" customHeight="1">
      <c r="A67" s="1" t="s">
        <v>72</v>
      </c>
      <c r="B67" s="75">
        <f t="shared" si="1"/>
        <v>95</v>
      </c>
      <c r="C67" s="1">
        <v>2.0160601E7</v>
      </c>
      <c r="D67" s="1" t="s">
        <v>112</v>
      </c>
      <c r="E67" s="1" t="s">
        <v>74</v>
      </c>
      <c r="F67" s="1" t="s">
        <v>113</v>
      </c>
      <c r="G67" s="1" t="s">
        <v>76</v>
      </c>
      <c r="H67" s="1" t="s">
        <v>77</v>
      </c>
      <c r="I67" s="1">
        <v>95.0</v>
      </c>
      <c r="J67" s="1" t="s">
        <v>78</v>
      </c>
      <c r="K67" s="1" t="s">
        <v>114</v>
      </c>
    </row>
    <row r="68" ht="14.25" customHeight="1">
      <c r="A68" s="1" t="s">
        <v>72</v>
      </c>
      <c r="B68" s="75">
        <f t="shared" si="1"/>
        <v>75</v>
      </c>
      <c r="C68" s="1">
        <v>2.0160601E7</v>
      </c>
      <c r="D68" s="1" t="s">
        <v>109</v>
      </c>
      <c r="E68" s="1" t="s">
        <v>74</v>
      </c>
      <c r="F68" s="1" t="s">
        <v>110</v>
      </c>
      <c r="G68" s="1" t="s">
        <v>76</v>
      </c>
      <c r="H68" s="1" t="s">
        <v>77</v>
      </c>
      <c r="I68" s="1">
        <v>75.0</v>
      </c>
      <c r="J68" s="1" t="s">
        <v>78</v>
      </c>
      <c r="K68" s="1" t="s">
        <v>111</v>
      </c>
    </row>
    <row r="69" ht="14.25" customHeight="1">
      <c r="A69" s="1" t="s">
        <v>72</v>
      </c>
      <c r="B69" s="75">
        <f t="shared" si="1"/>
        <v>80</v>
      </c>
      <c r="C69" s="1">
        <v>2.0160601E7</v>
      </c>
      <c r="D69" s="1" t="s">
        <v>115</v>
      </c>
      <c r="E69" s="1" t="s">
        <v>74</v>
      </c>
      <c r="F69" s="1" t="s">
        <v>99</v>
      </c>
      <c r="G69" s="1" t="s">
        <v>91</v>
      </c>
      <c r="H69" s="1" t="s">
        <v>77</v>
      </c>
      <c r="I69" s="1">
        <v>80.0</v>
      </c>
      <c r="J69" s="1" t="s">
        <v>93</v>
      </c>
      <c r="K69" s="1" t="s">
        <v>116</v>
      </c>
    </row>
    <row r="70" ht="14.25" customHeight="1">
      <c r="A70" s="1" t="s">
        <v>72</v>
      </c>
      <c r="B70" s="75">
        <f t="shared" si="1"/>
        <v>95</v>
      </c>
      <c r="C70" s="1">
        <v>2.0160525E7</v>
      </c>
      <c r="D70" s="1" t="s">
        <v>80</v>
      </c>
      <c r="E70" s="1" t="s">
        <v>74</v>
      </c>
      <c r="F70" s="1" t="s">
        <v>81</v>
      </c>
      <c r="G70" s="1" t="s">
        <v>76</v>
      </c>
      <c r="H70" s="1" t="s">
        <v>77</v>
      </c>
      <c r="I70" s="1">
        <v>95.0</v>
      </c>
      <c r="J70" s="1" t="s">
        <v>78</v>
      </c>
      <c r="K70" s="1" t="s">
        <v>82</v>
      </c>
    </row>
    <row r="71" ht="14.25" customHeight="1">
      <c r="A71" s="1" t="s">
        <v>117</v>
      </c>
      <c r="B71" s="75">
        <f t="shared" si="1"/>
        <v>-63.51</v>
      </c>
      <c r="C71" s="1">
        <v>2.0160517E7</v>
      </c>
      <c r="D71" s="1" t="s">
        <v>118</v>
      </c>
      <c r="E71" s="1" t="s">
        <v>74</v>
      </c>
      <c r="F71" s="1" t="s">
        <v>119</v>
      </c>
      <c r="G71" s="1" t="s">
        <v>91</v>
      </c>
      <c r="H71" s="1" t="s">
        <v>92</v>
      </c>
      <c r="I71" s="1">
        <v>63.51</v>
      </c>
      <c r="J71" s="1" t="s">
        <v>93</v>
      </c>
      <c r="K71" s="1" t="s">
        <v>149</v>
      </c>
    </row>
    <row r="72" ht="14.25" customHeight="1">
      <c r="A72" s="1" t="s">
        <v>72</v>
      </c>
      <c r="B72" s="75">
        <f t="shared" si="1"/>
        <v>80</v>
      </c>
      <c r="C72" s="1">
        <v>2.0160509E7</v>
      </c>
      <c r="D72" s="1" t="s">
        <v>101</v>
      </c>
      <c r="E72" s="1" t="s">
        <v>74</v>
      </c>
      <c r="F72" s="1" t="s">
        <v>102</v>
      </c>
      <c r="G72" s="1" t="s">
        <v>91</v>
      </c>
      <c r="H72" s="1" t="s">
        <v>77</v>
      </c>
      <c r="I72" s="1">
        <v>80.0</v>
      </c>
      <c r="J72" s="1" t="s">
        <v>93</v>
      </c>
      <c r="K72" s="1" t="s">
        <v>103</v>
      </c>
    </row>
    <row r="73" ht="14.25" customHeight="1">
      <c r="A73" s="1" t="s">
        <v>72</v>
      </c>
      <c r="B73" s="75">
        <f t="shared" si="1"/>
        <v>75</v>
      </c>
      <c r="C73" s="1">
        <v>2.0160502E7</v>
      </c>
      <c r="D73" s="1" t="s">
        <v>95</v>
      </c>
      <c r="E73" s="1" t="s">
        <v>74</v>
      </c>
      <c r="F73" s="1" t="s">
        <v>96</v>
      </c>
      <c r="G73" s="1" t="s">
        <v>76</v>
      </c>
      <c r="H73" s="1" t="s">
        <v>77</v>
      </c>
      <c r="I73" s="1">
        <v>75.0</v>
      </c>
      <c r="J73" s="1" t="s">
        <v>78</v>
      </c>
      <c r="K73" s="1" t="s">
        <v>108</v>
      </c>
    </row>
    <row r="74" ht="14.25" customHeight="1">
      <c r="A74" s="1" t="s">
        <v>72</v>
      </c>
      <c r="B74" s="75">
        <f t="shared" si="1"/>
        <v>75</v>
      </c>
      <c r="C74" s="1">
        <v>2.0160502E7</v>
      </c>
      <c r="D74" s="1" t="s">
        <v>109</v>
      </c>
      <c r="E74" s="1" t="s">
        <v>74</v>
      </c>
      <c r="F74" s="1" t="s">
        <v>110</v>
      </c>
      <c r="G74" s="1" t="s">
        <v>76</v>
      </c>
      <c r="H74" s="1" t="s">
        <v>77</v>
      </c>
      <c r="I74" s="1">
        <v>75.0</v>
      </c>
      <c r="J74" s="1" t="s">
        <v>78</v>
      </c>
      <c r="K74" s="1" t="s">
        <v>111</v>
      </c>
    </row>
    <row r="75" ht="14.25" customHeight="1">
      <c r="A75" s="1" t="s">
        <v>72</v>
      </c>
      <c r="B75" s="75">
        <f t="shared" si="1"/>
        <v>95</v>
      </c>
      <c r="C75" s="1">
        <v>2.0160502E7</v>
      </c>
      <c r="D75" s="1" t="s">
        <v>112</v>
      </c>
      <c r="E75" s="1" t="s">
        <v>74</v>
      </c>
      <c r="F75" s="1" t="s">
        <v>113</v>
      </c>
      <c r="G75" s="1" t="s">
        <v>76</v>
      </c>
      <c r="H75" s="1" t="s">
        <v>77</v>
      </c>
      <c r="I75" s="1">
        <v>95.0</v>
      </c>
      <c r="J75" s="1" t="s">
        <v>78</v>
      </c>
      <c r="K75" s="1" t="s">
        <v>114</v>
      </c>
    </row>
    <row r="76" ht="14.25" customHeight="1">
      <c r="A76" s="1" t="s">
        <v>72</v>
      </c>
      <c r="B76" s="75">
        <f t="shared" si="1"/>
        <v>80</v>
      </c>
      <c r="C76" s="1">
        <v>2.0160502E7</v>
      </c>
      <c r="D76" s="1" t="s">
        <v>115</v>
      </c>
      <c r="E76" s="1" t="s">
        <v>74</v>
      </c>
      <c r="F76" s="1" t="s">
        <v>99</v>
      </c>
      <c r="G76" s="1" t="s">
        <v>91</v>
      </c>
      <c r="H76" s="1" t="s">
        <v>77</v>
      </c>
      <c r="I76" s="1">
        <v>80.0</v>
      </c>
      <c r="J76" s="1" t="s">
        <v>93</v>
      </c>
      <c r="K76" s="1" t="s">
        <v>116</v>
      </c>
    </row>
    <row r="77" ht="14.25" customHeight="1">
      <c r="A77" s="1" t="s">
        <v>133</v>
      </c>
      <c r="B77" s="75">
        <f t="shared" si="1"/>
        <v>-27.59</v>
      </c>
      <c r="C77" s="1">
        <v>2.0160426E7</v>
      </c>
      <c r="D77" s="1" t="s">
        <v>134</v>
      </c>
      <c r="E77" s="1" t="s">
        <v>74</v>
      </c>
      <c r="F77" s="1"/>
      <c r="G77" s="1" t="s">
        <v>135</v>
      </c>
      <c r="H77" s="1" t="s">
        <v>92</v>
      </c>
      <c r="I77" s="1">
        <v>27.59</v>
      </c>
      <c r="J77" s="1" t="s">
        <v>21</v>
      </c>
      <c r="K77" s="1" t="s">
        <v>150</v>
      </c>
    </row>
    <row r="78" ht="14.25" customHeight="1">
      <c r="A78" s="1" t="s">
        <v>72</v>
      </c>
      <c r="B78" s="75">
        <f t="shared" si="1"/>
        <v>95</v>
      </c>
      <c r="C78" s="1">
        <v>2.0160425E7</v>
      </c>
      <c r="D78" s="1" t="s">
        <v>80</v>
      </c>
      <c r="E78" s="1" t="s">
        <v>74</v>
      </c>
      <c r="F78" s="1" t="s">
        <v>81</v>
      </c>
      <c r="G78" s="1" t="s">
        <v>76</v>
      </c>
      <c r="H78" s="1" t="s">
        <v>77</v>
      </c>
      <c r="I78" s="1">
        <v>95.0</v>
      </c>
      <c r="J78" s="1" t="s">
        <v>78</v>
      </c>
      <c r="K78" s="1" t="s">
        <v>82</v>
      </c>
    </row>
    <row r="79" ht="14.25" customHeight="1">
      <c r="A79" s="1" t="s">
        <v>72</v>
      </c>
      <c r="B79" s="75">
        <f t="shared" si="1"/>
        <v>80</v>
      </c>
      <c r="C79" s="1">
        <v>2.0160411E7</v>
      </c>
      <c r="D79" s="1" t="s">
        <v>101</v>
      </c>
      <c r="E79" s="1" t="s">
        <v>74</v>
      </c>
      <c r="F79" s="1" t="s">
        <v>102</v>
      </c>
      <c r="G79" s="1" t="s">
        <v>91</v>
      </c>
      <c r="H79" s="1" t="s">
        <v>77</v>
      </c>
      <c r="I79" s="1">
        <v>80.0</v>
      </c>
      <c r="J79" s="1" t="s">
        <v>93</v>
      </c>
      <c r="K79" s="1" t="s">
        <v>103</v>
      </c>
    </row>
    <row r="80" ht="14.25" customHeight="1">
      <c r="A80" s="1" t="s">
        <v>72</v>
      </c>
      <c r="B80" s="75">
        <f t="shared" si="1"/>
        <v>75</v>
      </c>
      <c r="C80" s="1">
        <v>2.0160401E7</v>
      </c>
      <c r="D80" s="1" t="s">
        <v>95</v>
      </c>
      <c r="E80" s="1" t="s">
        <v>74</v>
      </c>
      <c r="F80" s="1" t="s">
        <v>96</v>
      </c>
      <c r="G80" s="1" t="s">
        <v>76</v>
      </c>
      <c r="H80" s="1" t="s">
        <v>77</v>
      </c>
      <c r="I80" s="1">
        <v>75.0</v>
      </c>
      <c r="J80" s="1" t="s">
        <v>78</v>
      </c>
      <c r="K80" s="1" t="s">
        <v>108</v>
      </c>
    </row>
    <row r="81" ht="14.25" customHeight="1">
      <c r="A81" s="1" t="s">
        <v>72</v>
      </c>
      <c r="B81" s="75">
        <f t="shared" si="1"/>
        <v>95</v>
      </c>
      <c r="C81" s="1">
        <v>2.0160401E7</v>
      </c>
      <c r="D81" s="1" t="s">
        <v>112</v>
      </c>
      <c r="E81" s="1" t="s">
        <v>74</v>
      </c>
      <c r="F81" s="1" t="s">
        <v>113</v>
      </c>
      <c r="G81" s="1" t="s">
        <v>76</v>
      </c>
      <c r="H81" s="1" t="s">
        <v>77</v>
      </c>
      <c r="I81" s="1">
        <v>95.0</v>
      </c>
      <c r="J81" s="1" t="s">
        <v>78</v>
      </c>
      <c r="K81" s="1" t="s">
        <v>114</v>
      </c>
    </row>
    <row r="82" ht="14.25" customHeight="1">
      <c r="A82" s="1" t="s">
        <v>72</v>
      </c>
      <c r="B82" s="75">
        <f t="shared" si="1"/>
        <v>75</v>
      </c>
      <c r="C82" s="1">
        <v>2.0160401E7</v>
      </c>
      <c r="D82" s="1" t="s">
        <v>109</v>
      </c>
      <c r="E82" s="1" t="s">
        <v>74</v>
      </c>
      <c r="F82" s="1" t="s">
        <v>110</v>
      </c>
      <c r="G82" s="1" t="s">
        <v>76</v>
      </c>
      <c r="H82" s="1" t="s">
        <v>77</v>
      </c>
      <c r="I82" s="1">
        <v>75.0</v>
      </c>
      <c r="J82" s="1" t="s">
        <v>78</v>
      </c>
      <c r="K82" s="1" t="s">
        <v>111</v>
      </c>
    </row>
    <row r="83" ht="14.25" customHeight="1">
      <c r="A83" s="1" t="s">
        <v>72</v>
      </c>
      <c r="B83" s="75">
        <f t="shared" si="1"/>
        <v>80</v>
      </c>
      <c r="C83" s="1">
        <v>2.0160401E7</v>
      </c>
      <c r="D83" s="1" t="s">
        <v>115</v>
      </c>
      <c r="E83" s="1" t="s">
        <v>74</v>
      </c>
      <c r="F83" s="1" t="s">
        <v>99</v>
      </c>
      <c r="G83" s="1" t="s">
        <v>91</v>
      </c>
      <c r="H83" s="1" t="s">
        <v>77</v>
      </c>
      <c r="I83" s="1">
        <v>80.0</v>
      </c>
      <c r="J83" s="1" t="s">
        <v>93</v>
      </c>
      <c r="K83" s="1" t="s">
        <v>116</v>
      </c>
    </row>
    <row r="84" ht="14.25" customHeight="1">
      <c r="A84" s="1" t="s">
        <v>72</v>
      </c>
      <c r="B84" s="75">
        <f t="shared" si="1"/>
        <v>95</v>
      </c>
      <c r="C84" s="1">
        <v>2.0160329E7</v>
      </c>
      <c r="D84" s="1" t="s">
        <v>80</v>
      </c>
      <c r="E84" s="1" t="s">
        <v>74</v>
      </c>
      <c r="F84" s="1" t="s">
        <v>81</v>
      </c>
      <c r="G84" s="1" t="s">
        <v>76</v>
      </c>
      <c r="H84" s="1" t="s">
        <v>77</v>
      </c>
      <c r="I84" s="1">
        <v>95.0</v>
      </c>
      <c r="J84" s="1" t="s">
        <v>78</v>
      </c>
      <c r="K84" s="1" t="s">
        <v>82</v>
      </c>
    </row>
    <row r="85" ht="14.25" customHeight="1">
      <c r="A85" s="1" t="s">
        <v>117</v>
      </c>
      <c r="B85" s="75">
        <f t="shared" si="1"/>
        <v>-63.51</v>
      </c>
      <c r="C85" s="1">
        <v>2.0160329E7</v>
      </c>
      <c r="D85" s="1" t="s">
        <v>118</v>
      </c>
      <c r="E85" s="1" t="s">
        <v>74</v>
      </c>
      <c r="F85" s="1" t="s">
        <v>119</v>
      </c>
      <c r="G85" s="1" t="s">
        <v>91</v>
      </c>
      <c r="H85" s="1" t="s">
        <v>92</v>
      </c>
      <c r="I85" s="1">
        <v>63.51</v>
      </c>
      <c r="J85" s="1" t="s">
        <v>93</v>
      </c>
      <c r="K85" s="1" t="s">
        <v>151</v>
      </c>
    </row>
    <row r="86" ht="14.25" customHeight="1">
      <c r="A86" s="1" t="s">
        <v>117</v>
      </c>
      <c r="B86" s="75">
        <f t="shared" si="1"/>
        <v>-63.51</v>
      </c>
      <c r="C86" s="1">
        <v>2.0160314E7</v>
      </c>
      <c r="D86" s="1" t="s">
        <v>118</v>
      </c>
      <c r="E86" s="1" t="s">
        <v>74</v>
      </c>
      <c r="F86" s="1" t="s">
        <v>119</v>
      </c>
      <c r="G86" s="1" t="s">
        <v>91</v>
      </c>
      <c r="H86" s="1" t="s">
        <v>92</v>
      </c>
      <c r="I86" s="1">
        <v>63.51</v>
      </c>
      <c r="J86" s="1" t="s">
        <v>93</v>
      </c>
      <c r="K86" s="1" t="s">
        <v>152</v>
      </c>
    </row>
    <row r="87" ht="14.25" customHeight="1">
      <c r="A87" s="1" t="s">
        <v>72</v>
      </c>
      <c r="B87" s="75">
        <f t="shared" si="1"/>
        <v>80</v>
      </c>
      <c r="C87" s="1">
        <v>2.0160309E7</v>
      </c>
      <c r="D87" s="1" t="s">
        <v>101</v>
      </c>
      <c r="E87" s="1" t="s">
        <v>74</v>
      </c>
      <c r="F87" s="1" t="s">
        <v>102</v>
      </c>
      <c r="G87" s="1" t="s">
        <v>91</v>
      </c>
      <c r="H87" s="1" t="s">
        <v>77</v>
      </c>
      <c r="I87" s="1">
        <v>80.0</v>
      </c>
      <c r="J87" s="1" t="s">
        <v>93</v>
      </c>
      <c r="K87" s="1" t="s">
        <v>103</v>
      </c>
    </row>
    <row r="88" ht="14.25" customHeight="1">
      <c r="A88" s="1" t="s">
        <v>72</v>
      </c>
      <c r="B88" s="75">
        <f t="shared" si="1"/>
        <v>75</v>
      </c>
      <c r="C88" s="1">
        <v>2.0160301E7</v>
      </c>
      <c r="D88" s="1" t="s">
        <v>95</v>
      </c>
      <c r="E88" s="1" t="s">
        <v>74</v>
      </c>
      <c r="F88" s="1" t="s">
        <v>96</v>
      </c>
      <c r="G88" s="1" t="s">
        <v>76</v>
      </c>
      <c r="H88" s="1" t="s">
        <v>77</v>
      </c>
      <c r="I88" s="1">
        <v>75.0</v>
      </c>
      <c r="J88" s="1" t="s">
        <v>78</v>
      </c>
      <c r="K88" s="1" t="s">
        <v>108</v>
      </c>
    </row>
    <row r="89" ht="14.25" customHeight="1">
      <c r="A89" s="1" t="s">
        <v>72</v>
      </c>
      <c r="B89" s="75">
        <f t="shared" si="1"/>
        <v>95</v>
      </c>
      <c r="C89" s="1">
        <v>2.0160301E7</v>
      </c>
      <c r="D89" s="1" t="s">
        <v>112</v>
      </c>
      <c r="E89" s="1" t="s">
        <v>74</v>
      </c>
      <c r="F89" s="1" t="s">
        <v>113</v>
      </c>
      <c r="G89" s="1" t="s">
        <v>76</v>
      </c>
      <c r="H89" s="1" t="s">
        <v>77</v>
      </c>
      <c r="I89" s="1">
        <v>95.0</v>
      </c>
      <c r="J89" s="1" t="s">
        <v>78</v>
      </c>
      <c r="K89" s="1" t="s">
        <v>114</v>
      </c>
    </row>
    <row r="90" ht="14.25" customHeight="1">
      <c r="A90" s="1" t="s">
        <v>72</v>
      </c>
      <c r="B90" s="75">
        <f t="shared" si="1"/>
        <v>75</v>
      </c>
      <c r="C90" s="1">
        <v>2.0160301E7</v>
      </c>
      <c r="D90" s="1" t="s">
        <v>109</v>
      </c>
      <c r="E90" s="1" t="s">
        <v>74</v>
      </c>
      <c r="F90" s="1" t="s">
        <v>110</v>
      </c>
      <c r="G90" s="1" t="s">
        <v>76</v>
      </c>
      <c r="H90" s="1" t="s">
        <v>77</v>
      </c>
      <c r="I90" s="1">
        <v>75.0</v>
      </c>
      <c r="J90" s="1" t="s">
        <v>78</v>
      </c>
      <c r="K90" s="1" t="s">
        <v>111</v>
      </c>
    </row>
    <row r="91" ht="14.25" customHeight="1">
      <c r="A91" s="1" t="s">
        <v>72</v>
      </c>
      <c r="B91" s="75">
        <f t="shared" si="1"/>
        <v>80</v>
      </c>
      <c r="C91" s="1">
        <v>2.0160301E7</v>
      </c>
      <c r="D91" s="1" t="s">
        <v>115</v>
      </c>
      <c r="E91" s="1" t="s">
        <v>74</v>
      </c>
      <c r="F91" s="1" t="s">
        <v>99</v>
      </c>
      <c r="G91" s="1" t="s">
        <v>91</v>
      </c>
      <c r="H91" s="1" t="s">
        <v>77</v>
      </c>
      <c r="I91" s="1">
        <v>80.0</v>
      </c>
      <c r="J91" s="1" t="s">
        <v>93</v>
      </c>
      <c r="K91" s="1" t="s">
        <v>116</v>
      </c>
    </row>
    <row r="92" ht="14.25" customHeight="1">
      <c r="A92" s="1" t="s">
        <v>72</v>
      </c>
      <c r="B92" s="75">
        <f t="shared" si="1"/>
        <v>95</v>
      </c>
      <c r="C92" s="1">
        <v>2.0160225E7</v>
      </c>
      <c r="D92" s="1" t="s">
        <v>80</v>
      </c>
      <c r="E92" s="1" t="s">
        <v>74</v>
      </c>
      <c r="F92" s="1" t="s">
        <v>81</v>
      </c>
      <c r="G92" s="1" t="s">
        <v>76</v>
      </c>
      <c r="H92" s="1" t="s">
        <v>77</v>
      </c>
      <c r="I92" s="1">
        <v>95.0</v>
      </c>
      <c r="J92" s="1" t="s">
        <v>78</v>
      </c>
      <c r="K92" s="1" t="s">
        <v>82</v>
      </c>
    </row>
    <row r="93" ht="14.25" customHeight="1">
      <c r="A93" s="1" t="s">
        <v>72</v>
      </c>
      <c r="B93" s="75">
        <f t="shared" si="1"/>
        <v>80</v>
      </c>
      <c r="C93" s="1">
        <v>2.0160209E7</v>
      </c>
      <c r="D93" s="1" t="s">
        <v>101</v>
      </c>
      <c r="E93" s="1" t="s">
        <v>74</v>
      </c>
      <c r="F93" s="1" t="s">
        <v>102</v>
      </c>
      <c r="G93" s="1" t="s">
        <v>91</v>
      </c>
      <c r="H93" s="1" t="s">
        <v>77</v>
      </c>
      <c r="I93" s="1">
        <v>80.0</v>
      </c>
      <c r="J93" s="1" t="s">
        <v>93</v>
      </c>
      <c r="K93" s="1" t="s">
        <v>103</v>
      </c>
    </row>
    <row r="94" ht="14.25" customHeight="1">
      <c r="A94" s="1" t="s">
        <v>72</v>
      </c>
      <c r="B94" s="75">
        <f t="shared" si="1"/>
        <v>75</v>
      </c>
      <c r="C94" s="1">
        <v>2.0160201E7</v>
      </c>
      <c r="D94" s="1" t="s">
        <v>95</v>
      </c>
      <c r="E94" s="1" t="s">
        <v>74</v>
      </c>
      <c r="F94" s="1" t="s">
        <v>96</v>
      </c>
      <c r="G94" s="1" t="s">
        <v>76</v>
      </c>
      <c r="H94" s="1" t="s">
        <v>77</v>
      </c>
      <c r="I94" s="1">
        <v>75.0</v>
      </c>
      <c r="J94" s="1" t="s">
        <v>78</v>
      </c>
      <c r="K94" s="1" t="s">
        <v>108</v>
      </c>
    </row>
    <row r="95" ht="14.25" customHeight="1">
      <c r="A95" s="1" t="s">
        <v>72</v>
      </c>
      <c r="B95" s="75">
        <f t="shared" si="1"/>
        <v>95</v>
      </c>
      <c r="C95" s="1">
        <v>2.0160201E7</v>
      </c>
      <c r="D95" s="1" t="s">
        <v>112</v>
      </c>
      <c r="E95" s="1" t="s">
        <v>74</v>
      </c>
      <c r="F95" s="1" t="s">
        <v>113</v>
      </c>
      <c r="G95" s="1" t="s">
        <v>76</v>
      </c>
      <c r="H95" s="1" t="s">
        <v>77</v>
      </c>
      <c r="I95" s="1">
        <v>95.0</v>
      </c>
      <c r="J95" s="1" t="s">
        <v>78</v>
      </c>
      <c r="K95" s="1" t="s">
        <v>114</v>
      </c>
    </row>
    <row r="96" ht="14.25" customHeight="1">
      <c r="A96" s="1" t="s">
        <v>72</v>
      </c>
      <c r="B96" s="75">
        <f t="shared" si="1"/>
        <v>75</v>
      </c>
      <c r="C96" s="1">
        <v>2.0160201E7</v>
      </c>
      <c r="D96" s="1" t="s">
        <v>109</v>
      </c>
      <c r="E96" s="1" t="s">
        <v>74</v>
      </c>
      <c r="F96" s="1" t="s">
        <v>110</v>
      </c>
      <c r="G96" s="1" t="s">
        <v>76</v>
      </c>
      <c r="H96" s="1" t="s">
        <v>77</v>
      </c>
      <c r="I96" s="1">
        <v>75.0</v>
      </c>
      <c r="J96" s="1" t="s">
        <v>78</v>
      </c>
      <c r="K96" s="1" t="s">
        <v>111</v>
      </c>
    </row>
    <row r="97" ht="14.25" customHeight="1">
      <c r="A97" s="1" t="s">
        <v>72</v>
      </c>
      <c r="B97" s="75">
        <f t="shared" si="1"/>
        <v>80</v>
      </c>
      <c r="C97" s="1">
        <v>2.0160201E7</v>
      </c>
      <c r="D97" s="1" t="s">
        <v>115</v>
      </c>
      <c r="E97" s="1" t="s">
        <v>74</v>
      </c>
      <c r="F97" s="1" t="s">
        <v>99</v>
      </c>
      <c r="G97" s="1" t="s">
        <v>91</v>
      </c>
      <c r="H97" s="1" t="s">
        <v>77</v>
      </c>
      <c r="I97" s="1">
        <v>80.0</v>
      </c>
      <c r="J97" s="1" t="s">
        <v>93</v>
      </c>
      <c r="K97" s="1" t="s">
        <v>116</v>
      </c>
    </row>
    <row r="98" ht="14.25" customHeight="1">
      <c r="A98" s="1" t="s">
        <v>133</v>
      </c>
      <c r="B98" s="75">
        <f t="shared" si="1"/>
        <v>-27.5</v>
      </c>
      <c r="C98" s="1">
        <v>2.0160126E7</v>
      </c>
      <c r="D98" s="1" t="s">
        <v>134</v>
      </c>
      <c r="E98" s="1" t="s">
        <v>74</v>
      </c>
      <c r="F98" s="1"/>
      <c r="G98" s="1" t="s">
        <v>135</v>
      </c>
      <c r="H98" s="1" t="s">
        <v>92</v>
      </c>
      <c r="I98" s="1">
        <v>27.5</v>
      </c>
      <c r="J98" s="1" t="s">
        <v>21</v>
      </c>
      <c r="K98" s="1" t="s">
        <v>153</v>
      </c>
    </row>
    <row r="99" ht="14.25" customHeight="1">
      <c r="A99" s="1" t="s">
        <v>72</v>
      </c>
      <c r="B99" s="75">
        <f t="shared" si="1"/>
        <v>95</v>
      </c>
      <c r="C99" s="1">
        <v>2.0160125E7</v>
      </c>
      <c r="D99" s="1" t="s">
        <v>80</v>
      </c>
      <c r="E99" s="1" t="s">
        <v>74</v>
      </c>
      <c r="F99" s="1" t="s">
        <v>81</v>
      </c>
      <c r="G99" s="1" t="s">
        <v>76</v>
      </c>
      <c r="H99" s="1" t="s">
        <v>77</v>
      </c>
      <c r="I99" s="1">
        <v>95.0</v>
      </c>
      <c r="J99" s="1" t="s">
        <v>78</v>
      </c>
      <c r="K99" s="1" t="s">
        <v>82</v>
      </c>
    </row>
    <row r="100" ht="14.25" customHeight="1">
      <c r="A100" s="1" t="s">
        <v>22</v>
      </c>
      <c r="B100" s="75">
        <f t="shared" si="1"/>
        <v>-792.96</v>
      </c>
      <c r="C100" s="1">
        <v>2.0160118E7</v>
      </c>
      <c r="D100" s="1" t="s">
        <v>142</v>
      </c>
      <c r="E100" s="1" t="s">
        <v>74</v>
      </c>
      <c r="F100" s="1" t="s">
        <v>154</v>
      </c>
      <c r="G100" s="1" t="s">
        <v>91</v>
      </c>
      <c r="H100" s="1" t="s">
        <v>92</v>
      </c>
      <c r="I100" s="1">
        <v>792.96</v>
      </c>
      <c r="J100" s="1" t="s">
        <v>93</v>
      </c>
      <c r="K100" s="1" t="s">
        <v>155</v>
      </c>
    </row>
    <row r="101" ht="14.25" customHeight="1">
      <c r="A101" s="1" t="s">
        <v>72</v>
      </c>
      <c r="B101" s="75">
        <f t="shared" si="1"/>
        <v>80</v>
      </c>
      <c r="C101" s="1">
        <v>2.0160111E7</v>
      </c>
      <c r="D101" s="1" t="s">
        <v>101</v>
      </c>
      <c r="E101" s="1" t="s">
        <v>74</v>
      </c>
      <c r="F101" s="1" t="s">
        <v>102</v>
      </c>
      <c r="G101" s="1" t="s">
        <v>91</v>
      </c>
      <c r="H101" s="1" t="s">
        <v>77</v>
      </c>
      <c r="I101" s="1">
        <v>80.0</v>
      </c>
      <c r="J101" s="1" t="s">
        <v>93</v>
      </c>
      <c r="K101" s="1" t="s">
        <v>103</v>
      </c>
    </row>
    <row r="102" ht="14.25" customHeight="1">
      <c r="A102" s="1" t="s">
        <v>72</v>
      </c>
      <c r="B102" s="75">
        <f t="shared" si="1"/>
        <v>75</v>
      </c>
      <c r="C102" s="1">
        <v>2.0160104E7</v>
      </c>
      <c r="D102" s="1" t="s">
        <v>95</v>
      </c>
      <c r="E102" s="1" t="s">
        <v>74</v>
      </c>
      <c r="F102" s="1" t="s">
        <v>96</v>
      </c>
      <c r="G102" s="1" t="s">
        <v>76</v>
      </c>
      <c r="H102" s="1" t="s">
        <v>77</v>
      </c>
      <c r="I102" s="1">
        <v>75.0</v>
      </c>
      <c r="J102" s="1" t="s">
        <v>78</v>
      </c>
      <c r="K102" s="1" t="s">
        <v>108</v>
      </c>
    </row>
    <row r="103" ht="14.25" customHeight="1">
      <c r="A103" s="1" t="s">
        <v>72</v>
      </c>
      <c r="B103" s="75">
        <f t="shared" si="1"/>
        <v>75</v>
      </c>
      <c r="C103" s="1">
        <v>2.0160104E7</v>
      </c>
      <c r="D103" s="1" t="s">
        <v>109</v>
      </c>
      <c r="E103" s="1" t="s">
        <v>74</v>
      </c>
      <c r="F103" s="1" t="s">
        <v>110</v>
      </c>
      <c r="G103" s="1" t="s">
        <v>76</v>
      </c>
      <c r="H103" s="1" t="s">
        <v>77</v>
      </c>
      <c r="I103" s="1">
        <v>75.0</v>
      </c>
      <c r="J103" s="1" t="s">
        <v>78</v>
      </c>
      <c r="K103" s="1" t="s">
        <v>111</v>
      </c>
    </row>
    <row r="104" ht="14.25" customHeight="1">
      <c r="A104" s="1" t="s">
        <v>72</v>
      </c>
      <c r="B104" s="75">
        <f t="shared" si="1"/>
        <v>80</v>
      </c>
      <c r="C104" s="1">
        <v>2.0160104E7</v>
      </c>
      <c r="D104" s="1" t="s">
        <v>115</v>
      </c>
      <c r="E104" s="1" t="s">
        <v>74</v>
      </c>
      <c r="F104" s="1" t="s">
        <v>99</v>
      </c>
      <c r="G104" s="1" t="s">
        <v>91</v>
      </c>
      <c r="H104" s="1" t="s">
        <v>77</v>
      </c>
      <c r="I104" s="1">
        <v>80.0</v>
      </c>
      <c r="J104" s="1" t="s">
        <v>93</v>
      </c>
      <c r="K104" s="1" t="s">
        <v>116</v>
      </c>
    </row>
    <row r="105" ht="14.25" customHeight="1">
      <c r="A105" s="1" t="s">
        <v>22</v>
      </c>
      <c r="B105" s="75">
        <f t="shared" si="1"/>
        <v>-126.57</v>
      </c>
      <c r="C105" s="1">
        <v>2.0160104E7</v>
      </c>
      <c r="D105" s="1" t="s">
        <v>109</v>
      </c>
      <c r="E105" s="1" t="s">
        <v>74</v>
      </c>
      <c r="F105" s="1" t="s">
        <v>110</v>
      </c>
      <c r="G105" s="1" t="s">
        <v>91</v>
      </c>
      <c r="H105" s="1" t="s">
        <v>92</v>
      </c>
      <c r="I105" s="1">
        <v>126.57</v>
      </c>
      <c r="J105" s="1" t="s">
        <v>93</v>
      </c>
      <c r="K105" s="1" t="s">
        <v>156</v>
      </c>
    </row>
    <row r="106" ht="14.25" customHeight="1">
      <c r="A106" s="1" t="s">
        <v>72</v>
      </c>
      <c r="B106" s="75">
        <f t="shared" si="1"/>
        <v>190</v>
      </c>
      <c r="C106" s="1">
        <v>2.0160104E7</v>
      </c>
      <c r="D106" s="1" t="s">
        <v>157</v>
      </c>
      <c r="E106" s="1" t="s">
        <v>74</v>
      </c>
      <c r="F106" s="1" t="s">
        <v>158</v>
      </c>
      <c r="G106" s="1" t="s">
        <v>91</v>
      </c>
      <c r="H106" s="1" t="s">
        <v>77</v>
      </c>
      <c r="I106" s="1">
        <v>190.0</v>
      </c>
      <c r="J106" s="1" t="s">
        <v>93</v>
      </c>
      <c r="K106" s="1" t="s">
        <v>159</v>
      </c>
    </row>
    <row r="107" ht="14.25" customHeight="1">
      <c r="A107" s="1"/>
      <c r="B107" s="75"/>
      <c r="C107" s="1"/>
      <c r="D107" s="1"/>
      <c r="E107" s="1"/>
      <c r="F107" s="1"/>
      <c r="G107" s="1"/>
      <c r="H107" s="1"/>
      <c r="I107" s="1"/>
      <c r="J107" s="1"/>
      <c r="K107" s="1"/>
    </row>
    <row r="108" ht="14.25" customHeight="1">
      <c r="A108" s="1"/>
      <c r="B108" s="75"/>
      <c r="C108" s="1"/>
      <c r="D108" s="1"/>
      <c r="E108" s="1"/>
      <c r="F108" s="1"/>
      <c r="G108" s="1"/>
      <c r="H108" s="1"/>
      <c r="I108" s="1"/>
      <c r="J108" s="1"/>
      <c r="K108" s="1"/>
    </row>
    <row r="109" ht="14.25" customHeight="1">
      <c r="A109" s="1"/>
      <c r="B109" s="75"/>
      <c r="C109" s="1"/>
      <c r="D109" s="1"/>
      <c r="E109" s="1"/>
      <c r="F109" s="1"/>
      <c r="G109" s="1"/>
      <c r="H109" s="1"/>
      <c r="I109" s="1"/>
      <c r="J109" s="1"/>
      <c r="K109" s="1"/>
    </row>
    <row r="110" ht="14.25" customHeight="1">
      <c r="A110" s="1"/>
      <c r="B110" s="75"/>
      <c r="C110" s="1"/>
      <c r="D110" s="1"/>
      <c r="E110" s="1"/>
      <c r="F110" s="1"/>
      <c r="G110" s="1"/>
      <c r="H110" s="1"/>
      <c r="I110" s="1"/>
      <c r="J110" s="1"/>
      <c r="K110" s="1"/>
    </row>
    <row r="111" ht="14.25" customHeight="1">
      <c r="A111" s="1"/>
      <c r="B111" s="75"/>
      <c r="C111" s="1"/>
      <c r="D111" s="1"/>
      <c r="E111" s="1"/>
      <c r="F111" s="1"/>
      <c r="G111" s="1"/>
      <c r="H111" s="1"/>
      <c r="I111" s="1"/>
      <c r="J111" s="1"/>
      <c r="K111" s="1"/>
    </row>
    <row r="112" ht="14.25" customHeight="1">
      <c r="A112" s="1"/>
      <c r="B112" s="75"/>
      <c r="C112" s="1"/>
      <c r="D112" s="1"/>
      <c r="E112" s="1"/>
      <c r="F112" s="1"/>
      <c r="G112" s="1"/>
      <c r="H112" s="1"/>
      <c r="I112" s="1"/>
      <c r="J112" s="1"/>
      <c r="K112" s="1"/>
    </row>
    <row r="113" ht="14.25" customHeight="1">
      <c r="A113" s="1"/>
      <c r="B113" s="75"/>
      <c r="C113" s="1"/>
      <c r="D113" s="1"/>
      <c r="E113" s="1"/>
      <c r="F113" s="1"/>
      <c r="G113" s="1"/>
      <c r="H113" s="1"/>
      <c r="I113" s="1"/>
      <c r="J113" s="1"/>
      <c r="K113" s="1"/>
    </row>
    <row r="114" ht="14.25" customHeight="1">
      <c r="A114" s="1"/>
      <c r="B114" s="75"/>
      <c r="C114" s="1"/>
      <c r="D114" s="1"/>
      <c r="E114" s="1"/>
      <c r="F114" s="1"/>
      <c r="G114" s="1"/>
      <c r="H114" s="1"/>
      <c r="I114" s="1"/>
      <c r="J114" s="1"/>
      <c r="K114" s="1"/>
    </row>
    <row r="115" ht="14.25" customHeight="1">
      <c r="A115" s="1"/>
      <c r="B115" s="75"/>
      <c r="C115" s="1"/>
      <c r="D115" s="1"/>
      <c r="E115" s="1"/>
      <c r="F115" s="1"/>
      <c r="G115" s="1"/>
      <c r="H115" s="1"/>
      <c r="I115" s="1"/>
      <c r="J115" s="1"/>
      <c r="K115" s="1"/>
    </row>
    <row r="116" ht="14.25" customHeight="1">
      <c r="A116" s="1"/>
      <c r="B116" s="75"/>
      <c r="C116" s="1"/>
      <c r="D116" s="1"/>
      <c r="E116" s="1"/>
      <c r="F116" s="1"/>
      <c r="G116" s="1"/>
      <c r="H116" s="1"/>
      <c r="I116" s="1"/>
      <c r="J116" s="1"/>
      <c r="K116" s="1"/>
    </row>
    <row r="117" ht="14.25" customHeight="1">
      <c r="A117" s="1"/>
      <c r="B117" s="75"/>
      <c r="C117" s="1"/>
      <c r="D117" s="1"/>
      <c r="E117" s="1"/>
      <c r="F117" s="1"/>
      <c r="G117" s="1"/>
      <c r="H117" s="1"/>
      <c r="I117" s="1"/>
      <c r="J117" s="1"/>
      <c r="K117" s="1"/>
    </row>
    <row r="118" ht="14.25" customHeight="1">
      <c r="A118" s="1"/>
      <c r="B118" s="75"/>
      <c r="C118" s="1"/>
      <c r="D118" s="1"/>
      <c r="E118" s="1"/>
      <c r="F118" s="1"/>
      <c r="G118" s="1"/>
      <c r="H118" s="1"/>
      <c r="I118" s="1"/>
      <c r="J118" s="1"/>
      <c r="K118" s="1"/>
    </row>
    <row r="119" ht="14.25" customHeight="1">
      <c r="A119" s="1"/>
      <c r="B119" s="75"/>
      <c r="C119" s="1"/>
      <c r="D119" s="1"/>
      <c r="E119" s="1"/>
      <c r="F119" s="1"/>
      <c r="G119" s="1"/>
      <c r="H119" s="1"/>
      <c r="I119" s="1"/>
      <c r="J119" s="1"/>
      <c r="K119" s="1"/>
    </row>
    <row r="120" ht="14.25" customHeight="1">
      <c r="A120" s="1"/>
      <c r="B120" s="75"/>
      <c r="C120" s="1"/>
      <c r="D120" s="1"/>
      <c r="E120" s="1"/>
      <c r="F120" s="1"/>
      <c r="G120" s="1"/>
      <c r="H120" s="1"/>
      <c r="I120" s="1"/>
      <c r="J120" s="1"/>
      <c r="K120" s="1"/>
    </row>
    <row r="121" ht="14.25" customHeight="1">
      <c r="A121" s="1"/>
      <c r="B121" s="75"/>
      <c r="C121" s="1"/>
      <c r="D121" s="1"/>
      <c r="E121" s="1"/>
      <c r="F121" s="1"/>
      <c r="G121" s="1"/>
      <c r="H121" s="1"/>
      <c r="I121" s="1"/>
      <c r="J121" s="1"/>
      <c r="K121" s="1"/>
    </row>
    <row r="122" ht="14.25" customHeight="1">
      <c r="A122" s="1"/>
      <c r="B122" s="75"/>
      <c r="C122" s="1"/>
      <c r="D122" s="1"/>
      <c r="E122" s="1"/>
      <c r="F122" s="1"/>
      <c r="G122" s="1"/>
      <c r="H122" s="1"/>
      <c r="I122" s="1"/>
      <c r="J122" s="1"/>
      <c r="K122" s="1"/>
    </row>
    <row r="123" ht="14.25" customHeight="1">
      <c r="A123" s="1"/>
      <c r="B123" s="75"/>
      <c r="C123" s="1"/>
      <c r="D123" s="1"/>
      <c r="E123" s="1"/>
      <c r="F123" s="1"/>
      <c r="G123" s="1"/>
      <c r="H123" s="1"/>
      <c r="I123" s="1"/>
      <c r="J123" s="1"/>
      <c r="K123" s="1"/>
    </row>
    <row r="124" ht="14.25" customHeight="1">
      <c r="A124" s="1"/>
      <c r="B124" s="75"/>
      <c r="C124" s="1"/>
      <c r="D124" s="1"/>
      <c r="E124" s="1"/>
      <c r="F124" s="1"/>
      <c r="G124" s="1"/>
      <c r="H124" s="1"/>
      <c r="I124" s="1"/>
      <c r="J124" s="1"/>
      <c r="K124" s="1"/>
    </row>
    <row r="125" ht="14.25" customHeight="1">
      <c r="A125" s="1"/>
      <c r="B125" s="75"/>
      <c r="C125" s="1"/>
      <c r="D125" s="1"/>
      <c r="E125" s="1"/>
      <c r="F125" s="1"/>
      <c r="G125" s="1"/>
      <c r="H125" s="1"/>
      <c r="I125" s="1"/>
      <c r="J125" s="1"/>
      <c r="K125" s="1"/>
    </row>
    <row r="126" ht="14.25" customHeight="1">
      <c r="A126" s="1"/>
      <c r="B126" s="75"/>
      <c r="C126" s="1"/>
      <c r="D126" s="1"/>
      <c r="E126" s="1"/>
      <c r="F126" s="1"/>
      <c r="G126" s="1"/>
      <c r="H126" s="1"/>
      <c r="I126" s="1"/>
      <c r="J126" s="1"/>
      <c r="K126" s="1"/>
    </row>
    <row r="127" ht="14.25" customHeight="1">
      <c r="A127" s="1"/>
      <c r="B127" s="75"/>
      <c r="C127" s="1"/>
      <c r="D127" s="1"/>
      <c r="E127" s="1"/>
      <c r="F127" s="1"/>
      <c r="G127" s="1"/>
      <c r="H127" s="1"/>
      <c r="I127" s="1"/>
      <c r="J127" s="1"/>
      <c r="K127" s="1"/>
    </row>
    <row r="128" ht="14.25" customHeight="1">
      <c r="A128" s="1"/>
      <c r="B128" s="75"/>
      <c r="C128" s="1"/>
      <c r="D128" s="1"/>
      <c r="E128" s="1"/>
      <c r="F128" s="1"/>
      <c r="G128" s="1"/>
      <c r="H128" s="1"/>
      <c r="I128" s="1"/>
      <c r="J128" s="1"/>
      <c r="K128" s="1"/>
    </row>
    <row r="129" ht="14.25" customHeight="1">
      <c r="A129" s="1"/>
      <c r="B129" s="75"/>
      <c r="C129" s="1"/>
      <c r="D129" s="1"/>
      <c r="E129" s="1"/>
      <c r="F129" s="1"/>
      <c r="G129" s="1"/>
      <c r="H129" s="1"/>
      <c r="I129" s="1"/>
      <c r="J129" s="1"/>
      <c r="K129" s="1"/>
    </row>
    <row r="130" ht="14.25" customHeight="1">
      <c r="A130" s="1"/>
      <c r="B130" s="75"/>
      <c r="C130" s="1"/>
      <c r="D130" s="1"/>
      <c r="E130" s="1"/>
      <c r="F130" s="1"/>
      <c r="G130" s="1"/>
      <c r="H130" s="1"/>
      <c r="I130" s="1"/>
      <c r="J130" s="1"/>
      <c r="K130" s="1"/>
    </row>
    <row r="131" ht="14.25" customHeight="1">
      <c r="A131" s="1"/>
      <c r="B131" s="75"/>
      <c r="C131" s="1"/>
      <c r="D131" s="1"/>
      <c r="E131" s="1"/>
      <c r="F131" s="1"/>
      <c r="G131" s="1"/>
      <c r="H131" s="1"/>
      <c r="I131" s="1"/>
      <c r="J131" s="1"/>
      <c r="K131" s="1"/>
    </row>
    <row r="132" ht="14.25" customHeight="1">
      <c r="A132" s="1"/>
      <c r="B132" s="75"/>
      <c r="C132" s="1"/>
      <c r="D132" s="1"/>
      <c r="E132" s="1"/>
      <c r="F132" s="1"/>
      <c r="G132" s="1"/>
      <c r="H132" s="1"/>
      <c r="I132" s="1"/>
      <c r="J132" s="1"/>
      <c r="K132" s="1"/>
    </row>
    <row r="133" ht="14.25" customHeight="1">
      <c r="A133" s="1"/>
      <c r="B133" s="75"/>
      <c r="C133" s="1"/>
      <c r="D133" s="1"/>
      <c r="E133" s="1"/>
      <c r="F133" s="1"/>
      <c r="G133" s="1"/>
      <c r="H133" s="1"/>
      <c r="I133" s="1"/>
      <c r="J133" s="1"/>
      <c r="K133" s="1"/>
    </row>
    <row r="134" ht="14.25" customHeight="1">
      <c r="A134" s="1"/>
      <c r="B134" s="75"/>
      <c r="C134" s="1"/>
      <c r="D134" s="1"/>
      <c r="E134" s="1"/>
      <c r="F134" s="1"/>
      <c r="G134" s="1"/>
      <c r="H134" s="1"/>
      <c r="I134" s="1"/>
      <c r="J134" s="1"/>
      <c r="K134" s="1"/>
    </row>
    <row r="135" ht="14.25" customHeight="1">
      <c r="A135" s="1"/>
      <c r="B135" s="75"/>
      <c r="C135" s="1"/>
      <c r="D135" s="1"/>
      <c r="E135" s="1"/>
      <c r="F135" s="1"/>
      <c r="G135" s="1"/>
      <c r="H135" s="1"/>
      <c r="I135" s="1"/>
      <c r="J135" s="1"/>
      <c r="K135" s="1"/>
    </row>
    <row r="136" ht="14.25" customHeight="1">
      <c r="A136" s="1"/>
      <c r="B136" s="75"/>
      <c r="C136" s="1"/>
      <c r="D136" s="1"/>
      <c r="E136" s="1"/>
      <c r="F136" s="1"/>
      <c r="G136" s="1"/>
      <c r="H136" s="1"/>
      <c r="I136" s="1"/>
      <c r="J136" s="1"/>
      <c r="K136" s="1"/>
    </row>
    <row r="137" ht="14.25" customHeight="1">
      <c r="A137" s="1"/>
      <c r="B137" s="75"/>
      <c r="C137" s="1"/>
      <c r="D137" s="1"/>
      <c r="E137" s="1"/>
      <c r="F137" s="1"/>
      <c r="G137" s="1"/>
      <c r="H137" s="1"/>
      <c r="I137" s="1"/>
      <c r="J137" s="1"/>
      <c r="K137" s="1"/>
    </row>
    <row r="138" ht="14.25" customHeight="1">
      <c r="A138" s="1"/>
      <c r="B138" s="75"/>
      <c r="C138" s="1"/>
      <c r="D138" s="1"/>
      <c r="E138" s="1"/>
      <c r="F138" s="1"/>
      <c r="G138" s="1"/>
      <c r="H138" s="1"/>
      <c r="I138" s="1"/>
      <c r="J138" s="1"/>
      <c r="K138" s="1"/>
    </row>
    <row r="139" ht="14.25" customHeight="1">
      <c r="A139" s="1"/>
      <c r="B139" s="75"/>
      <c r="C139" s="1"/>
      <c r="D139" s="1"/>
      <c r="E139" s="1"/>
      <c r="F139" s="1"/>
      <c r="G139" s="1"/>
      <c r="H139" s="1"/>
      <c r="I139" s="1"/>
      <c r="J139" s="1"/>
      <c r="K139" s="1"/>
    </row>
    <row r="140" ht="14.25" customHeight="1">
      <c r="A140" s="1"/>
      <c r="B140" s="75"/>
      <c r="C140" s="1"/>
      <c r="D140" s="1"/>
      <c r="E140" s="1"/>
      <c r="F140" s="1"/>
      <c r="G140" s="1"/>
      <c r="H140" s="1"/>
      <c r="I140" s="1"/>
      <c r="J140" s="1"/>
      <c r="K140" s="1"/>
    </row>
    <row r="141" ht="14.25" customHeight="1">
      <c r="A141" s="1"/>
      <c r="B141" s="75"/>
      <c r="C141" s="1"/>
      <c r="D141" s="1"/>
      <c r="E141" s="1"/>
      <c r="F141" s="1"/>
      <c r="G141" s="1"/>
      <c r="H141" s="1"/>
      <c r="I141" s="1"/>
      <c r="J141" s="1"/>
      <c r="K141" s="1"/>
    </row>
    <row r="142" ht="14.25" customHeight="1">
      <c r="A142" s="1"/>
      <c r="B142" s="75"/>
      <c r="C142" s="1"/>
      <c r="D142" s="1"/>
      <c r="E142" s="1"/>
      <c r="F142" s="1"/>
      <c r="G142" s="1"/>
      <c r="H142" s="1"/>
      <c r="I142" s="1"/>
      <c r="J142" s="1"/>
      <c r="K142" s="1"/>
    </row>
    <row r="143" ht="14.25" customHeight="1">
      <c r="A143" s="1"/>
      <c r="B143" s="75"/>
      <c r="C143" s="1"/>
      <c r="D143" s="1"/>
      <c r="E143" s="1"/>
      <c r="F143" s="1"/>
      <c r="G143" s="1"/>
      <c r="H143" s="1"/>
      <c r="I143" s="1"/>
      <c r="J143" s="1"/>
      <c r="K143" s="1"/>
    </row>
    <row r="144" ht="14.25" customHeight="1">
      <c r="A144" s="1"/>
      <c r="B144" s="75"/>
      <c r="C144" s="1"/>
      <c r="D144" s="1"/>
      <c r="E144" s="1"/>
      <c r="F144" s="1"/>
      <c r="G144" s="1"/>
      <c r="H144" s="1"/>
      <c r="I144" s="1"/>
      <c r="J144" s="1"/>
      <c r="K144" s="1"/>
    </row>
    <row r="145" ht="14.25" customHeight="1">
      <c r="A145" s="1"/>
      <c r="B145" s="75"/>
      <c r="C145" s="1"/>
      <c r="D145" s="1"/>
      <c r="E145" s="1"/>
      <c r="F145" s="1"/>
      <c r="G145" s="1"/>
      <c r="H145" s="1"/>
      <c r="I145" s="1"/>
      <c r="J145" s="1"/>
      <c r="K145" s="1"/>
    </row>
    <row r="146" ht="14.25" customHeight="1">
      <c r="A146" s="1"/>
      <c r="B146" s="75"/>
      <c r="C146" s="1"/>
      <c r="D146" s="1"/>
      <c r="E146" s="1"/>
      <c r="F146" s="1"/>
      <c r="G146" s="1"/>
      <c r="H146" s="1"/>
      <c r="I146" s="1"/>
      <c r="J146" s="1"/>
      <c r="K146" s="1"/>
    </row>
    <row r="147" ht="14.25" customHeight="1">
      <c r="A147" s="1"/>
      <c r="B147" s="75"/>
      <c r="C147" s="1"/>
      <c r="D147" s="1"/>
      <c r="E147" s="1"/>
      <c r="F147" s="1"/>
      <c r="G147" s="1"/>
      <c r="H147" s="1"/>
      <c r="I147" s="1"/>
      <c r="J147" s="1"/>
      <c r="K147" s="1"/>
    </row>
    <row r="148" ht="14.25" customHeight="1">
      <c r="A148" s="1"/>
      <c r="B148" s="75"/>
      <c r="C148" s="1"/>
      <c r="D148" s="1"/>
      <c r="E148" s="1"/>
      <c r="F148" s="1"/>
      <c r="G148" s="1"/>
      <c r="H148" s="1"/>
      <c r="I148" s="1"/>
      <c r="J148" s="1"/>
      <c r="K148" s="1"/>
    </row>
    <row r="149" ht="14.25" customHeight="1">
      <c r="A149" s="1"/>
      <c r="B149" s="75"/>
      <c r="C149" s="1"/>
      <c r="D149" s="1"/>
      <c r="E149" s="1"/>
      <c r="F149" s="1"/>
      <c r="G149" s="1"/>
      <c r="H149" s="1"/>
      <c r="I149" s="1"/>
      <c r="J149" s="1"/>
      <c r="K149" s="1"/>
    </row>
    <row r="150" ht="14.25" customHeight="1">
      <c r="A150" s="1"/>
      <c r="B150" s="75"/>
      <c r="C150" s="1"/>
      <c r="D150" s="1"/>
      <c r="E150" s="1"/>
      <c r="F150" s="1"/>
      <c r="G150" s="1"/>
      <c r="H150" s="1"/>
      <c r="I150" s="1"/>
      <c r="J150" s="1"/>
      <c r="K150" s="1"/>
    </row>
    <row r="151" ht="14.25" customHeight="1">
      <c r="A151" s="1"/>
      <c r="B151" s="75"/>
      <c r="C151" s="1"/>
      <c r="D151" s="1"/>
      <c r="E151" s="1"/>
      <c r="F151" s="1"/>
      <c r="G151" s="1"/>
      <c r="H151" s="1"/>
      <c r="I151" s="1"/>
      <c r="J151" s="1"/>
      <c r="K151" s="1"/>
    </row>
    <row r="152" ht="14.25" customHeight="1">
      <c r="A152" s="1"/>
      <c r="B152" s="75"/>
      <c r="C152" s="1"/>
      <c r="D152" s="1"/>
      <c r="E152" s="1"/>
      <c r="F152" s="1"/>
      <c r="G152" s="1"/>
      <c r="H152" s="1"/>
      <c r="I152" s="1"/>
      <c r="J152" s="1"/>
      <c r="K152" s="1"/>
    </row>
    <row r="153" ht="14.25" customHeight="1">
      <c r="A153" s="1"/>
      <c r="B153" s="75"/>
      <c r="C153" s="1"/>
      <c r="D153" s="1"/>
      <c r="E153" s="1"/>
      <c r="F153" s="1"/>
      <c r="G153" s="1"/>
      <c r="H153" s="1"/>
      <c r="I153" s="1"/>
      <c r="J153" s="1"/>
      <c r="K153" s="1"/>
    </row>
    <row r="154" ht="14.25" customHeight="1">
      <c r="A154" s="1"/>
      <c r="B154" s="75"/>
      <c r="C154" s="1"/>
      <c r="D154" s="1"/>
      <c r="E154" s="1"/>
      <c r="F154" s="1"/>
      <c r="G154" s="1"/>
      <c r="H154" s="1"/>
      <c r="I154" s="1"/>
      <c r="J154" s="1"/>
      <c r="K154" s="1"/>
    </row>
    <row r="155" ht="14.25" customHeight="1">
      <c r="A155" s="1"/>
      <c r="B155" s="75"/>
      <c r="C155" s="1"/>
      <c r="D155" s="1"/>
      <c r="E155" s="1"/>
      <c r="F155" s="1"/>
      <c r="G155" s="1"/>
      <c r="H155" s="1"/>
      <c r="I155" s="1"/>
      <c r="J155" s="1"/>
      <c r="K155" s="1"/>
    </row>
    <row r="156" ht="14.25" customHeight="1">
      <c r="A156" s="1"/>
      <c r="B156" s="75"/>
      <c r="C156" s="1"/>
      <c r="D156" s="1"/>
      <c r="E156" s="1"/>
      <c r="F156" s="1"/>
      <c r="G156" s="1"/>
      <c r="H156" s="1"/>
      <c r="I156" s="1"/>
      <c r="J156" s="1"/>
      <c r="K156" s="1"/>
    </row>
    <row r="157" ht="14.25" customHeight="1">
      <c r="A157" s="1"/>
      <c r="B157" s="75"/>
      <c r="C157" s="1"/>
      <c r="D157" s="1"/>
      <c r="E157" s="1"/>
      <c r="F157" s="1"/>
      <c r="G157" s="1"/>
      <c r="H157" s="1"/>
      <c r="I157" s="1"/>
      <c r="J157" s="1"/>
      <c r="K157" s="1"/>
    </row>
    <row r="158" ht="14.25" customHeight="1">
      <c r="A158" s="1"/>
      <c r="B158" s="75"/>
      <c r="C158" s="1"/>
      <c r="D158" s="1"/>
      <c r="E158" s="1"/>
      <c r="F158" s="1"/>
      <c r="G158" s="1"/>
      <c r="H158" s="1"/>
      <c r="I158" s="1"/>
      <c r="J158" s="1"/>
      <c r="K158" s="1"/>
    </row>
    <row r="159" ht="14.25" customHeight="1">
      <c r="A159" s="1"/>
      <c r="B159" s="75"/>
      <c r="C159" s="1"/>
      <c r="D159" s="1"/>
      <c r="E159" s="1"/>
      <c r="F159" s="1"/>
      <c r="G159" s="1"/>
      <c r="H159" s="1"/>
      <c r="I159" s="1"/>
      <c r="J159" s="1"/>
      <c r="K159" s="1"/>
    </row>
    <row r="160" ht="14.25" customHeight="1">
      <c r="A160" s="1"/>
      <c r="B160" s="75"/>
      <c r="C160" s="1"/>
      <c r="D160" s="1"/>
      <c r="E160" s="1"/>
      <c r="F160" s="1"/>
      <c r="G160" s="1"/>
      <c r="H160" s="1"/>
      <c r="I160" s="1"/>
      <c r="J160" s="1"/>
      <c r="K160" s="1"/>
    </row>
    <row r="161" ht="14.25" customHeight="1">
      <c r="A161" s="1"/>
      <c r="B161" s="75"/>
      <c r="C161" s="1"/>
      <c r="D161" s="1"/>
      <c r="E161" s="1"/>
      <c r="F161" s="1"/>
      <c r="G161" s="1"/>
      <c r="H161" s="1"/>
      <c r="I161" s="1"/>
      <c r="J161" s="1"/>
      <c r="K161" s="1"/>
    </row>
    <row r="162" ht="14.25" customHeight="1">
      <c r="A162" s="1"/>
      <c r="B162" s="75"/>
      <c r="C162" s="1"/>
      <c r="D162" s="1"/>
      <c r="E162" s="1"/>
      <c r="F162" s="1"/>
      <c r="G162" s="1"/>
      <c r="H162" s="1"/>
      <c r="I162" s="1"/>
      <c r="J162" s="1"/>
      <c r="K162" s="1"/>
    </row>
    <row r="163" ht="14.25" customHeight="1">
      <c r="A163" s="1"/>
      <c r="B163" s="75"/>
      <c r="C163" s="1"/>
      <c r="D163" s="1"/>
      <c r="E163" s="1"/>
      <c r="F163" s="1"/>
      <c r="G163" s="1"/>
      <c r="H163" s="1"/>
      <c r="I163" s="1"/>
      <c r="J163" s="1"/>
      <c r="K163" s="1"/>
    </row>
    <row r="164" ht="14.25" customHeight="1">
      <c r="A164" s="1"/>
      <c r="B164" s="75"/>
      <c r="C164" s="1"/>
      <c r="D164" s="1"/>
      <c r="E164" s="1"/>
      <c r="F164" s="1"/>
      <c r="G164" s="1"/>
      <c r="H164" s="1"/>
      <c r="I164" s="1"/>
      <c r="J164" s="1"/>
      <c r="K164" s="1"/>
    </row>
    <row r="165" ht="14.25" customHeight="1">
      <c r="A165" s="1"/>
      <c r="B165" s="75"/>
      <c r="C165" s="1"/>
      <c r="D165" s="1"/>
      <c r="E165" s="1"/>
      <c r="F165" s="1"/>
      <c r="G165" s="1"/>
      <c r="H165" s="1"/>
      <c r="I165" s="1"/>
      <c r="J165" s="1"/>
      <c r="K165" s="1"/>
    </row>
    <row r="166" ht="14.25" customHeight="1">
      <c r="A166" s="1"/>
      <c r="B166" s="75"/>
      <c r="C166" s="1"/>
      <c r="D166" s="1"/>
      <c r="E166" s="1"/>
      <c r="F166" s="1"/>
      <c r="G166" s="1"/>
      <c r="H166" s="1"/>
      <c r="I166" s="1"/>
      <c r="J166" s="1"/>
      <c r="K166" s="1"/>
    </row>
    <row r="167" ht="14.25" customHeight="1">
      <c r="A167" s="1"/>
      <c r="B167" s="75"/>
      <c r="C167" s="1"/>
      <c r="D167" s="1"/>
      <c r="E167" s="1"/>
      <c r="F167" s="1"/>
      <c r="G167" s="1"/>
      <c r="H167" s="1"/>
      <c r="I167" s="1"/>
      <c r="J167" s="1"/>
      <c r="K167" s="1"/>
    </row>
    <row r="168" ht="14.25" customHeight="1">
      <c r="A168" s="1"/>
      <c r="B168" s="75"/>
      <c r="C168" s="1"/>
      <c r="D168" s="1"/>
      <c r="E168" s="1"/>
      <c r="F168" s="1"/>
      <c r="G168" s="1"/>
      <c r="H168" s="1"/>
      <c r="I168" s="1"/>
      <c r="J168" s="1"/>
      <c r="K168" s="1"/>
    </row>
    <row r="169" ht="14.25" customHeight="1">
      <c r="A169" s="1"/>
      <c r="B169" s="75"/>
      <c r="C169" s="1"/>
      <c r="D169" s="1"/>
      <c r="E169" s="1"/>
      <c r="F169" s="1"/>
      <c r="G169" s="1"/>
      <c r="H169" s="1"/>
      <c r="I169" s="1"/>
      <c r="J169" s="1"/>
      <c r="K169" s="1"/>
    </row>
    <row r="170" ht="14.25" customHeight="1">
      <c r="A170" s="1"/>
      <c r="B170" s="75"/>
      <c r="C170" s="1"/>
      <c r="D170" s="1"/>
      <c r="E170" s="1"/>
      <c r="F170" s="1"/>
      <c r="G170" s="1"/>
      <c r="H170" s="1"/>
      <c r="I170" s="1"/>
      <c r="J170" s="1"/>
      <c r="K170" s="1"/>
    </row>
    <row r="171" ht="14.25" customHeight="1">
      <c r="A171" s="1"/>
      <c r="B171" s="75"/>
      <c r="C171" s="1"/>
      <c r="D171" s="1"/>
      <c r="E171" s="1"/>
      <c r="F171" s="1"/>
      <c r="G171" s="1"/>
      <c r="H171" s="1"/>
      <c r="I171" s="1"/>
      <c r="J171" s="1"/>
      <c r="K171" s="1"/>
    </row>
    <row r="172" ht="14.25" customHeight="1">
      <c r="A172" s="1"/>
      <c r="B172" s="75"/>
      <c r="C172" s="1"/>
      <c r="D172" s="1"/>
      <c r="E172" s="1"/>
      <c r="F172" s="1"/>
      <c r="G172" s="1"/>
      <c r="H172" s="1"/>
      <c r="I172" s="1"/>
      <c r="J172" s="1"/>
      <c r="K172" s="1"/>
    </row>
    <row r="173" ht="14.25" customHeight="1">
      <c r="A173" s="1"/>
      <c r="B173" s="75"/>
      <c r="C173" s="1"/>
      <c r="D173" s="1"/>
      <c r="E173" s="1"/>
      <c r="F173" s="1"/>
      <c r="G173" s="1"/>
      <c r="H173" s="1"/>
      <c r="I173" s="1"/>
      <c r="J173" s="1"/>
      <c r="K173" s="1"/>
    </row>
    <row r="174" ht="14.25" customHeight="1">
      <c r="A174" s="1"/>
      <c r="B174" s="75"/>
      <c r="C174" s="1"/>
      <c r="D174" s="1"/>
      <c r="E174" s="1"/>
      <c r="F174" s="1"/>
      <c r="G174" s="1"/>
      <c r="H174" s="1"/>
      <c r="I174" s="1"/>
      <c r="J174" s="1"/>
      <c r="K174" s="1"/>
    </row>
    <row r="175" ht="14.25" customHeight="1">
      <c r="A175" s="1"/>
      <c r="B175" s="75"/>
      <c r="C175" s="1"/>
      <c r="D175" s="1"/>
      <c r="E175" s="1"/>
      <c r="F175" s="1"/>
      <c r="G175" s="1"/>
      <c r="H175" s="1"/>
      <c r="I175" s="1"/>
      <c r="J175" s="1"/>
      <c r="K175" s="1"/>
    </row>
    <row r="176" ht="14.25" customHeight="1">
      <c r="A176" s="1"/>
      <c r="B176" s="75"/>
      <c r="C176" s="1"/>
      <c r="D176" s="1"/>
      <c r="E176" s="1"/>
      <c r="F176" s="1"/>
      <c r="G176" s="1"/>
      <c r="H176" s="1"/>
      <c r="I176" s="1"/>
      <c r="J176" s="1"/>
      <c r="K176" s="1"/>
    </row>
    <row r="177" ht="14.25" customHeight="1">
      <c r="A177" s="1"/>
      <c r="B177" s="75"/>
      <c r="C177" s="1"/>
      <c r="D177" s="1"/>
      <c r="E177" s="1"/>
      <c r="F177" s="1"/>
      <c r="G177" s="1"/>
      <c r="H177" s="1"/>
      <c r="I177" s="1"/>
      <c r="J177" s="1"/>
      <c r="K177" s="1"/>
    </row>
    <row r="178" ht="14.25" customHeight="1">
      <c r="A178" s="1"/>
      <c r="B178" s="75"/>
      <c r="C178" s="1"/>
      <c r="D178" s="1"/>
      <c r="E178" s="1"/>
      <c r="F178" s="1"/>
      <c r="G178" s="1"/>
      <c r="H178" s="1"/>
      <c r="I178" s="1"/>
      <c r="J178" s="1"/>
      <c r="K178" s="1"/>
    </row>
    <row r="179" ht="14.25" customHeight="1">
      <c r="A179" s="1"/>
      <c r="B179" s="75"/>
      <c r="C179" s="1"/>
      <c r="D179" s="1"/>
      <c r="E179" s="1"/>
      <c r="F179" s="1"/>
      <c r="G179" s="1"/>
      <c r="H179" s="1"/>
      <c r="I179" s="1"/>
      <c r="J179" s="1"/>
      <c r="K179" s="1"/>
    </row>
    <row r="180" ht="14.25" customHeight="1">
      <c r="A180" s="1"/>
      <c r="B180" s="75"/>
      <c r="C180" s="1"/>
      <c r="D180" s="1"/>
      <c r="E180" s="1"/>
      <c r="F180" s="1"/>
      <c r="G180" s="1"/>
      <c r="H180" s="1"/>
      <c r="I180" s="1"/>
      <c r="J180" s="1"/>
      <c r="K180" s="1"/>
    </row>
    <row r="181" ht="14.25" customHeight="1">
      <c r="A181" s="1"/>
      <c r="B181" s="75"/>
      <c r="C181" s="1"/>
      <c r="D181" s="1"/>
      <c r="E181" s="1"/>
      <c r="F181" s="1"/>
      <c r="G181" s="1"/>
      <c r="H181" s="1"/>
      <c r="I181" s="1"/>
      <c r="J181" s="1"/>
      <c r="K181" s="1"/>
    </row>
    <row r="182" ht="14.25" customHeight="1">
      <c r="A182" s="1"/>
      <c r="B182" s="75"/>
      <c r="C182" s="1"/>
      <c r="D182" s="1"/>
      <c r="E182" s="1"/>
      <c r="F182" s="1"/>
      <c r="G182" s="1"/>
      <c r="H182" s="1"/>
      <c r="I182" s="1"/>
      <c r="J182" s="1"/>
      <c r="K182" s="1"/>
    </row>
    <row r="183" ht="14.25" customHeight="1">
      <c r="A183" s="1"/>
      <c r="B183" s="75"/>
      <c r="C183" s="1"/>
      <c r="D183" s="1"/>
      <c r="E183" s="1"/>
      <c r="F183" s="1"/>
      <c r="G183" s="1"/>
      <c r="H183" s="1"/>
      <c r="I183" s="1"/>
      <c r="J183" s="1"/>
      <c r="K183" s="1"/>
    </row>
    <row r="184" ht="14.25" customHeight="1">
      <c r="A184" s="1"/>
      <c r="B184" s="75"/>
      <c r="C184" s="1"/>
      <c r="D184" s="1"/>
      <c r="E184" s="1"/>
      <c r="F184" s="1"/>
      <c r="G184" s="1"/>
      <c r="H184" s="1"/>
      <c r="I184" s="1"/>
      <c r="J184" s="1"/>
      <c r="K184" s="1"/>
    </row>
    <row r="185" ht="14.25" customHeight="1">
      <c r="A185" s="1"/>
      <c r="B185" s="75"/>
      <c r="C185" s="1"/>
      <c r="D185" s="1"/>
      <c r="E185" s="1"/>
      <c r="F185" s="1"/>
      <c r="G185" s="1"/>
      <c r="H185" s="1"/>
      <c r="I185" s="1"/>
      <c r="J185" s="1"/>
      <c r="K185" s="1"/>
    </row>
    <row r="186" ht="14.25" customHeight="1">
      <c r="A186" s="1"/>
      <c r="B186" s="75"/>
      <c r="C186" s="1"/>
      <c r="D186" s="1"/>
      <c r="E186" s="1"/>
      <c r="F186" s="1"/>
      <c r="G186" s="1"/>
      <c r="H186" s="1"/>
      <c r="I186" s="1"/>
      <c r="J186" s="1"/>
      <c r="K186" s="1"/>
    </row>
    <row r="187" ht="14.25" customHeight="1">
      <c r="A187" s="1"/>
      <c r="B187" s="75"/>
      <c r="C187" s="1"/>
      <c r="D187" s="1"/>
      <c r="E187" s="1"/>
      <c r="F187" s="1"/>
      <c r="G187" s="1"/>
      <c r="H187" s="1"/>
      <c r="I187" s="1"/>
      <c r="J187" s="1"/>
      <c r="K187" s="1"/>
    </row>
    <row r="188" ht="14.25" customHeight="1">
      <c r="A188" s="1"/>
      <c r="B188" s="75"/>
      <c r="C188" s="1"/>
      <c r="D188" s="1"/>
      <c r="E188" s="1"/>
      <c r="F188" s="1"/>
      <c r="G188" s="1"/>
      <c r="H188" s="1"/>
      <c r="I188" s="1"/>
      <c r="J188" s="1"/>
      <c r="K188" s="1"/>
    </row>
    <row r="189" ht="14.25" customHeight="1">
      <c r="A189" s="1"/>
      <c r="B189" s="75"/>
      <c r="C189" s="1"/>
      <c r="D189" s="1"/>
      <c r="E189" s="1"/>
      <c r="F189" s="1"/>
      <c r="G189" s="1"/>
      <c r="H189" s="1"/>
      <c r="I189" s="1"/>
      <c r="J189" s="1"/>
      <c r="K189" s="1"/>
    </row>
    <row r="190" ht="14.25" customHeight="1">
      <c r="A190" s="1"/>
      <c r="B190" s="75"/>
      <c r="C190" s="1"/>
      <c r="D190" s="1"/>
      <c r="E190" s="1"/>
      <c r="F190" s="1"/>
      <c r="G190" s="1"/>
      <c r="H190" s="1"/>
      <c r="I190" s="1"/>
      <c r="J190" s="1"/>
      <c r="K190" s="1"/>
    </row>
    <row r="191" ht="14.25" customHeight="1">
      <c r="A191" s="1"/>
      <c r="B191" s="75"/>
      <c r="C191" s="1"/>
      <c r="D191" s="1"/>
      <c r="E191" s="1"/>
      <c r="F191" s="1"/>
      <c r="G191" s="1"/>
      <c r="H191" s="1"/>
      <c r="I191" s="1"/>
      <c r="J191" s="1"/>
      <c r="K191" s="1"/>
    </row>
    <row r="192" ht="14.25" customHeight="1">
      <c r="A192" s="1"/>
      <c r="B192" s="75"/>
      <c r="C192" s="1"/>
      <c r="D192" s="1"/>
      <c r="E192" s="1"/>
      <c r="F192" s="1"/>
      <c r="G192" s="1"/>
      <c r="H192" s="1"/>
      <c r="I192" s="1"/>
      <c r="J192" s="1"/>
      <c r="K192" s="1"/>
    </row>
    <row r="193" ht="14.25" customHeight="1">
      <c r="A193" s="1"/>
      <c r="B193" s="75"/>
      <c r="C193" s="1"/>
      <c r="D193" s="1"/>
      <c r="E193" s="1"/>
      <c r="F193" s="1"/>
      <c r="G193" s="1"/>
      <c r="H193" s="1"/>
      <c r="I193" s="1"/>
      <c r="J193" s="1"/>
      <c r="K193" s="1"/>
    </row>
    <row r="194" ht="14.25" customHeight="1">
      <c r="A194" s="1"/>
      <c r="B194" s="75"/>
      <c r="C194" s="1"/>
      <c r="D194" s="1"/>
      <c r="E194" s="1"/>
      <c r="F194" s="1"/>
      <c r="G194" s="1"/>
      <c r="H194" s="1"/>
      <c r="I194" s="1"/>
      <c r="J194" s="1"/>
      <c r="K194" s="1"/>
    </row>
    <row r="195" ht="14.25" customHeight="1">
      <c r="A195" s="1"/>
      <c r="B195" s="75"/>
      <c r="C195" s="1"/>
      <c r="D195" s="1"/>
      <c r="E195" s="1"/>
      <c r="F195" s="1"/>
      <c r="G195" s="1"/>
      <c r="H195" s="1"/>
      <c r="I195" s="1"/>
      <c r="J195" s="1"/>
      <c r="K195" s="1"/>
    </row>
    <row r="196" ht="14.25" customHeight="1">
      <c r="A196" s="1"/>
      <c r="B196" s="75"/>
      <c r="C196" s="1"/>
      <c r="D196" s="1"/>
      <c r="E196" s="1"/>
      <c r="F196" s="1"/>
      <c r="G196" s="1"/>
      <c r="H196" s="1"/>
      <c r="I196" s="1"/>
      <c r="J196" s="1"/>
      <c r="K196" s="1"/>
    </row>
    <row r="197" ht="14.25" customHeight="1">
      <c r="A197" s="1"/>
      <c r="B197" s="75"/>
      <c r="C197" s="1"/>
      <c r="D197" s="1"/>
      <c r="E197" s="1"/>
      <c r="F197" s="1"/>
      <c r="G197" s="1"/>
      <c r="H197" s="1"/>
      <c r="I197" s="1"/>
      <c r="J197" s="1"/>
      <c r="K197" s="1"/>
    </row>
    <row r="198" ht="14.25" customHeight="1">
      <c r="A198" s="1"/>
      <c r="B198" s="75"/>
      <c r="C198" s="1"/>
      <c r="D198" s="1"/>
      <c r="E198" s="1"/>
      <c r="F198" s="1"/>
      <c r="G198" s="1"/>
      <c r="H198" s="1"/>
      <c r="I198" s="1"/>
      <c r="J198" s="1"/>
      <c r="K198" s="1"/>
    </row>
    <row r="199" ht="14.25" customHeight="1">
      <c r="A199" s="1"/>
      <c r="B199" s="75"/>
      <c r="C199" s="1"/>
      <c r="D199" s="1"/>
      <c r="E199" s="1"/>
      <c r="F199" s="1"/>
      <c r="G199" s="1"/>
      <c r="H199" s="1"/>
      <c r="I199" s="1"/>
      <c r="J199" s="1"/>
      <c r="K199" s="1"/>
    </row>
    <row r="200" ht="14.25" customHeight="1">
      <c r="A200" s="1"/>
      <c r="B200" s="75"/>
      <c r="C200" s="1"/>
      <c r="D200" s="1"/>
      <c r="E200" s="1"/>
      <c r="F200" s="1"/>
      <c r="G200" s="1"/>
      <c r="H200" s="1"/>
      <c r="I200" s="1"/>
      <c r="J200" s="1"/>
      <c r="K200" s="1"/>
    </row>
    <row r="201" ht="14.25" customHeight="1">
      <c r="A201" s="1"/>
      <c r="B201" s="75"/>
      <c r="C201" s="1"/>
      <c r="D201" s="1"/>
      <c r="E201" s="1"/>
      <c r="F201" s="1"/>
      <c r="G201" s="1"/>
      <c r="H201" s="1"/>
      <c r="I201" s="1"/>
      <c r="J201" s="1"/>
      <c r="K201" s="1"/>
    </row>
    <row r="202" ht="14.25" customHeight="1">
      <c r="A202" s="1"/>
      <c r="B202" s="75"/>
      <c r="C202" s="1"/>
      <c r="D202" s="1"/>
      <c r="E202" s="1"/>
      <c r="F202" s="1"/>
      <c r="G202" s="1"/>
      <c r="H202" s="1"/>
      <c r="I202" s="1"/>
      <c r="J202" s="1"/>
      <c r="K202" s="1"/>
    </row>
    <row r="203" ht="14.25" customHeight="1">
      <c r="A203" s="1"/>
      <c r="B203" s="75"/>
      <c r="C203" s="1"/>
      <c r="D203" s="1"/>
      <c r="E203" s="1"/>
      <c r="F203" s="1"/>
      <c r="G203" s="1"/>
      <c r="H203" s="1"/>
      <c r="I203" s="1"/>
      <c r="J203" s="1"/>
      <c r="K203" s="1"/>
    </row>
    <row r="204" ht="14.25" customHeight="1">
      <c r="A204" s="1"/>
      <c r="B204" s="75"/>
      <c r="C204" s="1"/>
      <c r="D204" s="1"/>
      <c r="E204" s="1"/>
      <c r="F204" s="1"/>
      <c r="G204" s="1"/>
      <c r="H204" s="1"/>
      <c r="I204" s="1"/>
      <c r="J204" s="1"/>
      <c r="K204" s="1"/>
    </row>
    <row r="205" ht="14.25" customHeight="1">
      <c r="A205" s="1"/>
      <c r="B205" s="75"/>
      <c r="C205" s="1"/>
      <c r="D205" s="1"/>
      <c r="E205" s="1"/>
      <c r="F205" s="1"/>
      <c r="G205" s="1"/>
      <c r="H205" s="1"/>
      <c r="I205" s="1"/>
      <c r="J205" s="1"/>
      <c r="K205" s="1"/>
    </row>
    <row r="206" ht="14.25" customHeight="1">
      <c r="A206" s="1"/>
      <c r="B206" s="75"/>
      <c r="C206" s="1"/>
      <c r="D206" s="1"/>
      <c r="E206" s="1"/>
      <c r="F206" s="1"/>
      <c r="G206" s="1"/>
      <c r="H206" s="1"/>
      <c r="I206" s="1"/>
      <c r="J206" s="1"/>
      <c r="K206" s="1"/>
    </row>
    <row r="207" ht="14.25" customHeight="1">
      <c r="A207" s="1"/>
      <c r="B207" s="75"/>
      <c r="C207" s="1"/>
      <c r="D207" s="1"/>
      <c r="E207" s="1"/>
      <c r="F207" s="1"/>
      <c r="G207" s="1"/>
      <c r="H207" s="1"/>
      <c r="I207" s="1"/>
      <c r="J207" s="1"/>
      <c r="K207" s="1"/>
    </row>
    <row r="208" ht="14.25" customHeight="1">
      <c r="A208" s="1"/>
      <c r="B208" s="75"/>
      <c r="C208" s="1"/>
      <c r="D208" s="1"/>
      <c r="E208" s="1"/>
      <c r="F208" s="1"/>
      <c r="G208" s="1"/>
      <c r="H208" s="1"/>
      <c r="I208" s="1"/>
      <c r="J208" s="1"/>
      <c r="K208" s="1"/>
    </row>
    <row r="209" ht="14.25" customHeight="1">
      <c r="A209" s="1"/>
      <c r="B209" s="75"/>
      <c r="C209" s="1"/>
      <c r="D209" s="1"/>
      <c r="E209" s="1"/>
      <c r="F209" s="1"/>
      <c r="G209" s="1"/>
      <c r="H209" s="1"/>
      <c r="I209" s="1"/>
      <c r="J209" s="1"/>
      <c r="K209" s="1"/>
    </row>
    <row r="210" ht="14.25" customHeight="1">
      <c r="A210" s="1"/>
      <c r="B210" s="75"/>
      <c r="C210" s="1"/>
      <c r="D210" s="1"/>
      <c r="E210" s="1"/>
      <c r="F210" s="1"/>
      <c r="G210" s="1"/>
      <c r="H210" s="1"/>
      <c r="I210" s="1"/>
      <c r="J210" s="1"/>
      <c r="K210" s="1"/>
    </row>
    <row r="211" ht="14.25" customHeight="1">
      <c r="A211" s="1"/>
      <c r="B211" s="75"/>
      <c r="C211" s="1"/>
      <c r="D211" s="1"/>
      <c r="E211" s="1"/>
      <c r="F211" s="1"/>
      <c r="G211" s="1"/>
      <c r="H211" s="1"/>
      <c r="I211" s="1"/>
      <c r="J211" s="1"/>
      <c r="K211" s="1"/>
    </row>
    <row r="212" ht="14.25" customHeight="1">
      <c r="A212" s="1"/>
      <c r="B212" s="75"/>
      <c r="C212" s="1"/>
      <c r="D212" s="1"/>
      <c r="E212" s="1"/>
      <c r="F212" s="1"/>
      <c r="G212" s="1"/>
      <c r="H212" s="1"/>
      <c r="I212" s="1"/>
      <c r="J212" s="1"/>
      <c r="K212" s="1"/>
    </row>
    <row r="213" ht="14.25" customHeight="1">
      <c r="A213" s="1"/>
      <c r="B213" s="75"/>
      <c r="C213" s="1"/>
      <c r="D213" s="1"/>
      <c r="E213" s="1"/>
      <c r="F213" s="1"/>
      <c r="G213" s="1"/>
      <c r="H213" s="1"/>
      <c r="I213" s="1"/>
      <c r="J213" s="1"/>
      <c r="K213" s="1"/>
    </row>
    <row r="214" ht="14.25" customHeight="1">
      <c r="A214" s="1"/>
      <c r="B214" s="75"/>
      <c r="C214" s="1"/>
      <c r="D214" s="1"/>
      <c r="E214" s="1"/>
      <c r="F214" s="1"/>
      <c r="G214" s="1"/>
      <c r="H214" s="1"/>
      <c r="I214" s="1"/>
      <c r="J214" s="1"/>
      <c r="K214" s="1"/>
    </row>
    <row r="215" ht="14.25" customHeight="1">
      <c r="A215" s="1"/>
      <c r="B215" s="75"/>
      <c r="C215" s="1"/>
      <c r="D215" s="1"/>
      <c r="E215" s="1"/>
      <c r="F215" s="1"/>
      <c r="G215" s="1"/>
      <c r="H215" s="1"/>
      <c r="I215" s="1"/>
      <c r="J215" s="1"/>
      <c r="K215" s="1"/>
    </row>
    <row r="216" ht="14.25" customHeight="1">
      <c r="A216" s="1"/>
      <c r="B216" s="75"/>
      <c r="C216" s="1"/>
      <c r="D216" s="1"/>
      <c r="E216" s="1"/>
      <c r="F216" s="1"/>
      <c r="G216" s="1"/>
      <c r="H216" s="1"/>
      <c r="I216" s="1"/>
      <c r="J216" s="1"/>
      <c r="K216" s="1"/>
    </row>
    <row r="217" ht="14.25" customHeight="1">
      <c r="A217" s="1"/>
      <c r="B217" s="75"/>
      <c r="C217" s="1"/>
      <c r="D217" s="1"/>
      <c r="E217" s="1"/>
      <c r="F217" s="1"/>
      <c r="G217" s="1"/>
      <c r="H217" s="1"/>
      <c r="I217" s="1"/>
      <c r="J217" s="1"/>
      <c r="K217" s="1"/>
    </row>
    <row r="218" ht="14.25" customHeight="1">
      <c r="A218" s="1"/>
      <c r="B218" s="75"/>
      <c r="C218" s="1"/>
      <c r="D218" s="1"/>
      <c r="E218" s="1"/>
      <c r="F218" s="1"/>
      <c r="G218" s="1"/>
      <c r="H218" s="1"/>
      <c r="I218" s="1"/>
      <c r="J218" s="1"/>
      <c r="K218" s="1"/>
    </row>
    <row r="219" ht="14.25" customHeight="1">
      <c r="A219" s="1"/>
      <c r="B219" s="75"/>
      <c r="C219" s="1"/>
      <c r="D219" s="1"/>
      <c r="E219" s="1"/>
      <c r="F219" s="1"/>
      <c r="G219" s="1"/>
      <c r="H219" s="1"/>
      <c r="I219" s="1"/>
      <c r="J219" s="1"/>
      <c r="K219" s="1"/>
    </row>
    <row r="220" ht="14.25" customHeight="1">
      <c r="A220" s="1"/>
      <c r="B220" s="75"/>
      <c r="C220" s="1"/>
      <c r="D220" s="1"/>
      <c r="E220" s="1"/>
      <c r="F220" s="1"/>
      <c r="G220" s="1"/>
      <c r="H220" s="1"/>
      <c r="I220" s="1"/>
      <c r="J220" s="1"/>
      <c r="K220" s="1"/>
    </row>
    <row r="221" ht="14.25" customHeight="1">
      <c r="A221" s="1"/>
      <c r="B221" s="75"/>
      <c r="C221" s="1"/>
      <c r="D221" s="1"/>
      <c r="E221" s="1"/>
      <c r="F221" s="1"/>
      <c r="G221" s="1"/>
      <c r="H221" s="1"/>
      <c r="I221" s="1"/>
      <c r="J221" s="1"/>
      <c r="K221" s="1"/>
    </row>
    <row r="222" ht="14.25" customHeight="1">
      <c r="A222" s="1"/>
      <c r="B222" s="75"/>
      <c r="C222" s="1"/>
      <c r="D222" s="1"/>
      <c r="E222" s="1"/>
      <c r="F222" s="1"/>
      <c r="G222" s="1"/>
      <c r="H222" s="1"/>
      <c r="I222" s="1"/>
      <c r="J222" s="1"/>
      <c r="K222" s="1"/>
    </row>
    <row r="223" ht="14.25" customHeight="1">
      <c r="A223" s="1"/>
      <c r="B223" s="75"/>
      <c r="C223" s="1"/>
      <c r="D223" s="1"/>
      <c r="E223" s="1"/>
      <c r="F223" s="1"/>
      <c r="G223" s="1"/>
      <c r="H223" s="1"/>
      <c r="I223" s="1"/>
      <c r="J223" s="1"/>
      <c r="K223" s="1"/>
    </row>
    <row r="224" ht="14.25" customHeight="1">
      <c r="A224" s="1"/>
      <c r="B224" s="75"/>
      <c r="C224" s="1"/>
      <c r="D224" s="1"/>
      <c r="E224" s="1"/>
      <c r="F224" s="1"/>
      <c r="G224" s="1"/>
      <c r="H224" s="1"/>
      <c r="I224" s="1"/>
      <c r="J224" s="1"/>
      <c r="K224" s="1"/>
    </row>
    <row r="225" ht="14.25" customHeight="1">
      <c r="A225" s="1"/>
      <c r="B225" s="75"/>
      <c r="C225" s="1"/>
      <c r="D225" s="1"/>
      <c r="E225" s="1"/>
      <c r="F225" s="1"/>
      <c r="G225" s="1"/>
      <c r="H225" s="1"/>
      <c r="I225" s="1"/>
      <c r="J225" s="1"/>
      <c r="K225" s="1"/>
    </row>
    <row r="226" ht="14.25" customHeight="1">
      <c r="A226" s="1"/>
      <c r="B226" s="75"/>
      <c r="C226" s="1"/>
      <c r="D226" s="1"/>
      <c r="E226" s="1"/>
      <c r="F226" s="1"/>
      <c r="G226" s="1"/>
      <c r="H226" s="1"/>
      <c r="I226" s="1"/>
      <c r="J226" s="1"/>
      <c r="K226" s="1"/>
    </row>
    <row r="227" ht="14.25" customHeight="1">
      <c r="A227" s="1"/>
      <c r="B227" s="75"/>
      <c r="C227" s="1"/>
      <c r="D227" s="1"/>
      <c r="E227" s="1"/>
      <c r="F227" s="1"/>
      <c r="G227" s="1"/>
      <c r="H227" s="1"/>
      <c r="I227" s="1"/>
      <c r="J227" s="1"/>
      <c r="K227" s="1"/>
    </row>
    <row r="228" ht="14.25" customHeight="1">
      <c r="A228" s="1"/>
      <c r="B228" s="75"/>
      <c r="C228" s="1"/>
      <c r="D228" s="1"/>
      <c r="E228" s="1"/>
      <c r="F228" s="1"/>
      <c r="G228" s="1"/>
      <c r="H228" s="1"/>
      <c r="I228" s="1"/>
      <c r="J228" s="1"/>
      <c r="K228" s="1"/>
    </row>
    <row r="229" ht="14.25" customHeight="1">
      <c r="A229" s="1"/>
      <c r="B229" s="75"/>
      <c r="C229" s="1"/>
      <c r="D229" s="1"/>
      <c r="E229" s="1"/>
      <c r="F229" s="1"/>
      <c r="G229" s="1"/>
      <c r="H229" s="1"/>
      <c r="I229" s="1"/>
      <c r="J229" s="1"/>
      <c r="K229" s="1"/>
    </row>
    <row r="230" ht="14.25" customHeight="1">
      <c r="A230" s="1"/>
      <c r="B230" s="75"/>
      <c r="C230" s="1"/>
      <c r="D230" s="1"/>
      <c r="E230" s="1"/>
      <c r="F230" s="1"/>
      <c r="G230" s="1"/>
      <c r="H230" s="1"/>
      <c r="I230" s="1"/>
      <c r="J230" s="1"/>
      <c r="K230" s="1"/>
    </row>
    <row r="231" ht="14.25" customHeight="1">
      <c r="A231" s="1"/>
      <c r="B231" s="75"/>
      <c r="C231" s="1"/>
      <c r="D231" s="1"/>
      <c r="E231" s="1"/>
      <c r="F231" s="1"/>
      <c r="G231" s="1"/>
      <c r="H231" s="1"/>
      <c r="I231" s="1"/>
      <c r="J231" s="1"/>
      <c r="K231" s="1"/>
    </row>
    <row r="232" ht="14.25" customHeight="1">
      <c r="A232" s="1"/>
      <c r="B232" s="75"/>
      <c r="C232" s="1"/>
      <c r="D232" s="1"/>
      <c r="E232" s="1"/>
      <c r="F232" s="1"/>
      <c r="G232" s="1"/>
      <c r="H232" s="1"/>
      <c r="I232" s="1"/>
      <c r="J232" s="1"/>
      <c r="K232" s="1"/>
    </row>
    <row r="233" ht="14.25" customHeight="1">
      <c r="A233" s="1"/>
      <c r="B233" s="75"/>
      <c r="C233" s="1"/>
      <c r="D233" s="1"/>
      <c r="E233" s="1"/>
      <c r="F233" s="1"/>
      <c r="G233" s="1"/>
      <c r="H233" s="1"/>
      <c r="I233" s="1"/>
      <c r="J233" s="1"/>
      <c r="K233" s="1"/>
    </row>
    <row r="234" ht="14.25" customHeight="1">
      <c r="A234" s="1"/>
      <c r="B234" s="75"/>
      <c r="C234" s="1"/>
      <c r="D234" s="1"/>
      <c r="E234" s="1"/>
      <c r="F234" s="1"/>
      <c r="G234" s="1"/>
      <c r="H234" s="1"/>
      <c r="I234" s="1"/>
      <c r="J234" s="1"/>
      <c r="K234" s="1"/>
    </row>
    <row r="235" ht="14.25" customHeight="1">
      <c r="A235" s="1"/>
      <c r="B235" s="75"/>
      <c r="C235" s="1"/>
      <c r="D235" s="1"/>
      <c r="E235" s="1"/>
      <c r="F235" s="1"/>
      <c r="G235" s="1"/>
      <c r="H235" s="1"/>
      <c r="I235" s="1"/>
      <c r="J235" s="1"/>
      <c r="K235" s="1"/>
    </row>
    <row r="236" ht="14.25" customHeight="1">
      <c r="A236" s="1"/>
      <c r="B236" s="75"/>
      <c r="C236" s="1"/>
      <c r="D236" s="1"/>
      <c r="E236" s="1"/>
      <c r="F236" s="1"/>
      <c r="G236" s="1"/>
      <c r="H236" s="1"/>
      <c r="I236" s="1"/>
      <c r="J236" s="1"/>
      <c r="K236" s="1"/>
    </row>
    <row r="237" ht="14.25" customHeight="1">
      <c r="A237" s="1"/>
      <c r="B237" s="75"/>
      <c r="C237" s="1"/>
      <c r="D237" s="1"/>
      <c r="E237" s="1"/>
      <c r="F237" s="1"/>
      <c r="G237" s="1"/>
      <c r="H237" s="1"/>
      <c r="I237" s="1"/>
      <c r="J237" s="1"/>
      <c r="K237" s="1"/>
    </row>
    <row r="238" ht="14.25" customHeight="1">
      <c r="A238" s="1"/>
      <c r="B238" s="75"/>
      <c r="C238" s="1"/>
      <c r="D238" s="1"/>
      <c r="E238" s="1"/>
      <c r="F238" s="1"/>
      <c r="G238" s="1"/>
      <c r="H238" s="1"/>
      <c r="I238" s="1"/>
      <c r="J238" s="1"/>
      <c r="K238" s="1"/>
    </row>
    <row r="239" ht="14.25" customHeight="1">
      <c r="A239" s="1"/>
      <c r="B239" s="75"/>
      <c r="C239" s="1"/>
      <c r="D239" s="1"/>
      <c r="E239" s="1"/>
      <c r="F239" s="1"/>
      <c r="G239" s="1"/>
      <c r="H239" s="1"/>
      <c r="I239" s="1"/>
      <c r="J239" s="1"/>
      <c r="K239" s="1"/>
    </row>
    <row r="240" ht="14.25" customHeight="1">
      <c r="A240" s="1"/>
      <c r="B240" s="75"/>
      <c r="C240" s="1"/>
      <c r="D240" s="1"/>
      <c r="E240" s="1"/>
      <c r="F240" s="1"/>
      <c r="G240" s="1"/>
      <c r="H240" s="1"/>
      <c r="I240" s="1"/>
      <c r="J240" s="1"/>
      <c r="K240" s="1"/>
    </row>
    <row r="241" ht="14.25" customHeight="1">
      <c r="A241" s="1"/>
      <c r="B241" s="75"/>
      <c r="C241" s="1"/>
      <c r="D241" s="1"/>
      <c r="E241" s="1"/>
      <c r="F241" s="1"/>
      <c r="G241" s="1"/>
      <c r="H241" s="1"/>
      <c r="I241" s="1"/>
      <c r="J241" s="1"/>
      <c r="K241" s="1"/>
    </row>
    <row r="242" ht="14.25" customHeight="1">
      <c r="A242" s="1"/>
      <c r="B242" s="75"/>
      <c r="C242" s="1"/>
      <c r="D242" s="1"/>
      <c r="E242" s="1"/>
      <c r="F242" s="1"/>
      <c r="G242" s="1"/>
      <c r="H242" s="1"/>
      <c r="I242" s="1"/>
      <c r="J242" s="1"/>
      <c r="K242" s="1"/>
    </row>
    <row r="243" ht="14.25" customHeight="1">
      <c r="A243" s="1"/>
      <c r="B243" s="75"/>
      <c r="C243" s="1"/>
      <c r="D243" s="1"/>
      <c r="E243" s="1"/>
      <c r="F243" s="1"/>
      <c r="G243" s="1"/>
      <c r="H243" s="1"/>
      <c r="I243" s="1"/>
      <c r="J243" s="1"/>
      <c r="K243" s="1"/>
    </row>
    <row r="244" ht="14.25" customHeight="1">
      <c r="A244" s="1"/>
      <c r="B244" s="75"/>
      <c r="C244" s="1"/>
      <c r="D244" s="1"/>
      <c r="E244" s="1"/>
      <c r="F244" s="1"/>
      <c r="G244" s="1"/>
      <c r="H244" s="1"/>
      <c r="I244" s="1"/>
      <c r="J244" s="1"/>
      <c r="K244" s="1"/>
    </row>
    <row r="245" ht="14.25" customHeight="1">
      <c r="A245" s="1"/>
      <c r="B245" s="75"/>
      <c r="C245" s="1"/>
      <c r="D245" s="1"/>
      <c r="E245" s="1"/>
      <c r="F245" s="1"/>
      <c r="G245" s="1"/>
      <c r="H245" s="1"/>
      <c r="I245" s="1"/>
      <c r="J245" s="1"/>
      <c r="K245" s="1"/>
    </row>
    <row r="246" ht="14.25" customHeight="1">
      <c r="A246" s="1"/>
      <c r="B246" s="75"/>
      <c r="C246" s="1"/>
      <c r="D246" s="1"/>
      <c r="E246" s="1"/>
      <c r="F246" s="1"/>
      <c r="G246" s="1"/>
      <c r="H246" s="1"/>
      <c r="I246" s="1"/>
      <c r="J246" s="1"/>
      <c r="K246" s="1"/>
    </row>
    <row r="247" ht="14.25" customHeight="1">
      <c r="A247" s="1"/>
      <c r="B247" s="75"/>
      <c r="C247" s="1"/>
      <c r="D247" s="1"/>
      <c r="E247" s="1"/>
      <c r="F247" s="1"/>
      <c r="G247" s="1"/>
      <c r="H247" s="1"/>
      <c r="I247" s="1"/>
      <c r="J247" s="1"/>
      <c r="K247" s="1"/>
    </row>
    <row r="248" ht="14.25" customHeight="1">
      <c r="A248" s="1"/>
      <c r="B248" s="75"/>
      <c r="C248" s="1"/>
      <c r="D248" s="1"/>
      <c r="E248" s="1"/>
      <c r="F248" s="1"/>
      <c r="G248" s="1"/>
      <c r="H248" s="1"/>
      <c r="I248" s="1"/>
      <c r="J248" s="1"/>
      <c r="K248" s="1"/>
    </row>
    <row r="249" ht="14.25" customHeight="1">
      <c r="A249" s="1"/>
      <c r="B249" s="75"/>
      <c r="C249" s="1"/>
      <c r="D249" s="1"/>
      <c r="E249" s="1"/>
      <c r="F249" s="1"/>
      <c r="G249" s="1"/>
      <c r="H249" s="1"/>
      <c r="I249" s="1"/>
      <c r="J249" s="1"/>
      <c r="K249" s="1"/>
    </row>
    <row r="250" ht="14.25" customHeight="1">
      <c r="A250" s="1"/>
      <c r="B250" s="75"/>
      <c r="C250" s="1"/>
      <c r="D250" s="1"/>
      <c r="E250" s="1"/>
      <c r="F250" s="1"/>
      <c r="G250" s="1"/>
      <c r="H250" s="1"/>
      <c r="I250" s="1"/>
      <c r="J250" s="1"/>
      <c r="K250" s="1"/>
    </row>
    <row r="251" ht="14.25" customHeight="1">
      <c r="A251" s="1"/>
      <c r="B251" s="75"/>
      <c r="C251" s="1"/>
      <c r="D251" s="1"/>
      <c r="E251" s="1"/>
      <c r="F251" s="1"/>
      <c r="G251" s="1"/>
      <c r="H251" s="1"/>
      <c r="I251" s="1"/>
      <c r="J251" s="1"/>
      <c r="K251" s="1"/>
    </row>
    <row r="252" ht="14.25" customHeight="1">
      <c r="A252" s="1"/>
      <c r="B252" s="75"/>
      <c r="C252" s="1"/>
      <c r="D252" s="1"/>
      <c r="E252" s="1"/>
      <c r="F252" s="1"/>
      <c r="G252" s="1"/>
      <c r="H252" s="1"/>
      <c r="I252" s="1"/>
      <c r="J252" s="1"/>
      <c r="K252" s="1"/>
    </row>
    <row r="253" ht="14.25" customHeight="1">
      <c r="A253" s="1"/>
      <c r="B253" s="75"/>
      <c r="C253" s="1"/>
      <c r="D253" s="1"/>
      <c r="E253" s="1"/>
      <c r="F253" s="1"/>
      <c r="G253" s="1"/>
      <c r="H253" s="1"/>
      <c r="I253" s="1"/>
      <c r="J253" s="1"/>
      <c r="K253" s="1"/>
    </row>
    <row r="254" ht="14.25" customHeight="1">
      <c r="A254" s="1"/>
      <c r="B254" s="75"/>
      <c r="C254" s="1"/>
      <c r="D254" s="1"/>
      <c r="E254" s="1"/>
      <c r="F254" s="1"/>
      <c r="G254" s="1"/>
      <c r="H254" s="1"/>
      <c r="I254" s="1"/>
      <c r="J254" s="1"/>
      <c r="K254" s="1"/>
    </row>
    <row r="255" ht="14.25" customHeight="1">
      <c r="A255" s="1"/>
      <c r="B255" s="75"/>
      <c r="C255" s="1"/>
      <c r="D255" s="1"/>
      <c r="E255" s="1"/>
      <c r="F255" s="1"/>
      <c r="G255" s="1"/>
      <c r="H255" s="1"/>
      <c r="I255" s="1"/>
      <c r="J255" s="1"/>
      <c r="K255" s="1"/>
    </row>
    <row r="256" ht="14.25" customHeight="1">
      <c r="A256" s="1"/>
      <c r="B256" s="75"/>
      <c r="C256" s="1"/>
      <c r="D256" s="1"/>
      <c r="E256" s="1"/>
      <c r="F256" s="1"/>
      <c r="G256" s="1"/>
      <c r="H256" s="1"/>
      <c r="I256" s="1"/>
      <c r="J256" s="1"/>
      <c r="K256" s="1"/>
    </row>
    <row r="257" ht="14.25" customHeight="1">
      <c r="A257" s="1"/>
      <c r="B257" s="75"/>
      <c r="C257" s="1"/>
      <c r="D257" s="1"/>
      <c r="E257" s="1"/>
      <c r="F257" s="1"/>
      <c r="G257" s="1"/>
      <c r="H257" s="1"/>
      <c r="I257" s="1"/>
      <c r="J257" s="1"/>
      <c r="K257" s="1"/>
    </row>
    <row r="258" ht="14.25" customHeight="1">
      <c r="A258" s="1"/>
      <c r="B258" s="75"/>
      <c r="C258" s="1"/>
      <c r="D258" s="1"/>
      <c r="E258" s="1"/>
      <c r="F258" s="1"/>
      <c r="G258" s="1"/>
      <c r="H258" s="1"/>
      <c r="I258" s="1"/>
      <c r="J258" s="1"/>
      <c r="K258" s="1"/>
    </row>
    <row r="259" ht="14.25" customHeight="1">
      <c r="A259" s="1"/>
      <c r="B259" s="75"/>
      <c r="C259" s="1"/>
      <c r="D259" s="1"/>
      <c r="E259" s="1"/>
      <c r="F259" s="1"/>
      <c r="G259" s="1"/>
      <c r="H259" s="1"/>
      <c r="I259" s="1"/>
      <c r="J259" s="1"/>
      <c r="K259" s="1"/>
    </row>
    <row r="260" ht="14.25" customHeight="1">
      <c r="A260" s="1"/>
      <c r="B260" s="75"/>
      <c r="C260" s="1"/>
      <c r="D260" s="1"/>
      <c r="E260" s="1"/>
      <c r="F260" s="1"/>
      <c r="G260" s="1"/>
      <c r="H260" s="1"/>
      <c r="I260" s="1"/>
      <c r="J260" s="1"/>
      <c r="K260" s="1"/>
    </row>
    <row r="261" ht="14.25" customHeight="1">
      <c r="A261" s="1"/>
      <c r="B261" s="75"/>
      <c r="C261" s="1"/>
      <c r="D261" s="1"/>
      <c r="E261" s="1"/>
      <c r="F261" s="1"/>
      <c r="G261" s="1"/>
      <c r="H261" s="1"/>
      <c r="I261" s="1"/>
      <c r="J261" s="1"/>
      <c r="K261" s="1"/>
    </row>
    <row r="262" ht="14.25" customHeight="1">
      <c r="A262" s="1"/>
      <c r="B262" s="75"/>
      <c r="C262" s="1"/>
      <c r="D262" s="1"/>
      <c r="E262" s="1"/>
      <c r="F262" s="1"/>
      <c r="G262" s="1"/>
      <c r="H262" s="1"/>
      <c r="I262" s="1"/>
      <c r="J262" s="1"/>
      <c r="K262" s="1"/>
    </row>
    <row r="263" ht="14.25" customHeight="1">
      <c r="A263" s="1"/>
      <c r="B263" s="75"/>
      <c r="C263" s="1"/>
      <c r="D263" s="1"/>
      <c r="E263" s="1"/>
      <c r="F263" s="1"/>
      <c r="G263" s="1"/>
      <c r="H263" s="1"/>
      <c r="I263" s="1"/>
      <c r="J263" s="1"/>
      <c r="K263" s="1"/>
    </row>
    <row r="264" ht="14.25" customHeight="1">
      <c r="A264" s="1"/>
      <c r="B264" s="75"/>
      <c r="C264" s="1"/>
      <c r="D264" s="1"/>
      <c r="E264" s="1"/>
      <c r="F264" s="1"/>
      <c r="G264" s="1"/>
      <c r="H264" s="1"/>
      <c r="I264" s="1"/>
      <c r="J264" s="1"/>
      <c r="K264" s="1"/>
    </row>
    <row r="265" ht="14.25" customHeight="1">
      <c r="A265" s="1"/>
      <c r="B265" s="75"/>
      <c r="C265" s="1"/>
      <c r="D265" s="1"/>
      <c r="E265" s="1"/>
      <c r="F265" s="1"/>
      <c r="G265" s="1"/>
      <c r="H265" s="1"/>
      <c r="I265" s="1"/>
      <c r="J265" s="1"/>
      <c r="K265" s="1"/>
    </row>
    <row r="266" ht="14.25" customHeight="1">
      <c r="A266" s="1"/>
      <c r="B266" s="75"/>
      <c r="C266" s="1"/>
      <c r="D266" s="1"/>
      <c r="E266" s="1"/>
      <c r="F266" s="1"/>
      <c r="G266" s="1"/>
      <c r="H266" s="1"/>
      <c r="I266" s="1"/>
      <c r="J266" s="1"/>
      <c r="K266" s="1"/>
    </row>
    <row r="267" ht="14.25" customHeight="1">
      <c r="A267" s="1"/>
      <c r="B267" s="75"/>
      <c r="C267" s="1"/>
      <c r="D267" s="1"/>
      <c r="E267" s="1"/>
      <c r="F267" s="1"/>
      <c r="G267" s="1"/>
      <c r="H267" s="1"/>
      <c r="I267" s="1"/>
      <c r="J267" s="1"/>
      <c r="K267" s="1"/>
    </row>
    <row r="268" ht="14.25" customHeight="1">
      <c r="A268" s="1"/>
      <c r="B268" s="75"/>
      <c r="C268" s="1"/>
      <c r="D268" s="1"/>
      <c r="E268" s="1"/>
      <c r="F268" s="1"/>
      <c r="G268" s="1"/>
      <c r="H268" s="1"/>
      <c r="I268" s="1"/>
      <c r="J268" s="1"/>
      <c r="K268" s="1"/>
    </row>
    <row r="269" ht="14.25" customHeight="1">
      <c r="A269" s="1"/>
      <c r="B269" s="75"/>
      <c r="C269" s="1"/>
      <c r="D269" s="1"/>
      <c r="E269" s="1"/>
      <c r="F269" s="1"/>
      <c r="G269" s="1"/>
      <c r="H269" s="1"/>
      <c r="I269" s="1"/>
      <c r="J269" s="1"/>
      <c r="K269" s="1"/>
    </row>
    <row r="270" ht="14.25" customHeight="1">
      <c r="A270" s="1"/>
      <c r="B270" s="75"/>
      <c r="C270" s="1"/>
      <c r="D270" s="1"/>
      <c r="E270" s="1"/>
      <c r="F270" s="1"/>
      <c r="G270" s="1"/>
      <c r="H270" s="1"/>
      <c r="I270" s="1"/>
      <c r="J270" s="1"/>
      <c r="K270" s="1"/>
    </row>
    <row r="271" ht="14.25" customHeight="1">
      <c r="A271" s="1"/>
      <c r="B271" s="75"/>
      <c r="C271" s="1"/>
      <c r="D271" s="1"/>
      <c r="E271" s="1"/>
      <c r="F271" s="1"/>
      <c r="G271" s="1"/>
      <c r="H271" s="1"/>
      <c r="I271" s="1"/>
      <c r="J271" s="1"/>
      <c r="K271" s="1"/>
    </row>
    <row r="272" ht="14.25" customHeight="1">
      <c r="A272" s="1"/>
      <c r="B272" s="75"/>
      <c r="C272" s="1"/>
      <c r="D272" s="1"/>
      <c r="E272" s="1"/>
      <c r="F272" s="1"/>
      <c r="G272" s="1"/>
      <c r="H272" s="1"/>
      <c r="I272" s="1"/>
      <c r="J272" s="1"/>
      <c r="K272" s="1"/>
    </row>
    <row r="273" ht="14.25" customHeight="1">
      <c r="A273" s="1"/>
      <c r="B273" s="75"/>
      <c r="C273" s="1"/>
      <c r="D273" s="1"/>
      <c r="E273" s="1"/>
      <c r="F273" s="1"/>
      <c r="G273" s="1"/>
      <c r="H273" s="1"/>
      <c r="I273" s="1"/>
      <c r="J273" s="1"/>
      <c r="K273" s="1"/>
    </row>
    <row r="274" ht="14.25" customHeight="1">
      <c r="A274" s="1"/>
      <c r="B274" s="75"/>
      <c r="C274" s="1"/>
      <c r="D274" s="1"/>
      <c r="E274" s="1"/>
      <c r="F274" s="1"/>
      <c r="G274" s="1"/>
      <c r="H274" s="1"/>
      <c r="I274" s="1"/>
      <c r="J274" s="1"/>
      <c r="K274" s="1"/>
    </row>
    <row r="275" ht="14.25" customHeight="1">
      <c r="A275" s="1"/>
      <c r="B275" s="75"/>
      <c r="C275" s="1"/>
      <c r="D275" s="1"/>
      <c r="E275" s="1"/>
      <c r="F275" s="1"/>
      <c r="G275" s="1"/>
      <c r="H275" s="1"/>
      <c r="I275" s="1"/>
      <c r="J275" s="1"/>
      <c r="K275" s="1"/>
    </row>
    <row r="276" ht="14.25" customHeight="1">
      <c r="A276" s="1"/>
      <c r="B276" s="75"/>
      <c r="C276" s="1"/>
      <c r="D276" s="1"/>
      <c r="E276" s="1"/>
      <c r="F276" s="1"/>
      <c r="G276" s="1"/>
      <c r="H276" s="1"/>
      <c r="I276" s="1"/>
      <c r="J276" s="1"/>
      <c r="K276" s="1"/>
    </row>
    <row r="277" ht="14.25" customHeight="1">
      <c r="A277" s="1"/>
      <c r="B277" s="75"/>
      <c r="C277" s="1"/>
      <c r="D277" s="1"/>
      <c r="E277" s="1"/>
      <c r="F277" s="1"/>
      <c r="G277" s="1"/>
      <c r="H277" s="1"/>
      <c r="I277" s="1"/>
      <c r="J277" s="1"/>
      <c r="K277" s="1"/>
    </row>
    <row r="278" ht="14.25" customHeight="1">
      <c r="A278" s="1"/>
      <c r="B278" s="75"/>
      <c r="C278" s="1"/>
      <c r="D278" s="1"/>
      <c r="E278" s="1"/>
      <c r="F278" s="1"/>
      <c r="G278" s="1"/>
      <c r="H278" s="1"/>
      <c r="I278" s="1"/>
      <c r="J278" s="1"/>
      <c r="K278" s="1"/>
    </row>
    <row r="279" ht="14.25" customHeight="1">
      <c r="A279" s="1"/>
      <c r="B279" s="75"/>
      <c r="C279" s="1"/>
      <c r="D279" s="1"/>
      <c r="E279" s="1"/>
      <c r="F279" s="1"/>
      <c r="G279" s="1"/>
      <c r="H279" s="1"/>
      <c r="I279" s="1"/>
      <c r="J279" s="1"/>
      <c r="K279" s="1"/>
    </row>
    <row r="280" ht="14.25" customHeight="1">
      <c r="A280" s="1"/>
      <c r="B280" s="75"/>
      <c r="C280" s="1"/>
      <c r="D280" s="1"/>
      <c r="E280" s="1"/>
      <c r="F280" s="1"/>
      <c r="G280" s="1"/>
      <c r="H280" s="1"/>
      <c r="I280" s="1"/>
      <c r="J280" s="1"/>
      <c r="K280" s="1"/>
    </row>
    <row r="281" ht="14.25" customHeight="1">
      <c r="A281" s="1"/>
      <c r="B281" s="75"/>
      <c r="C281" s="1"/>
      <c r="D281" s="1"/>
      <c r="E281" s="1"/>
      <c r="F281" s="1"/>
      <c r="G281" s="1"/>
      <c r="H281" s="1"/>
      <c r="I281" s="1"/>
      <c r="J281" s="1"/>
      <c r="K281" s="1"/>
    </row>
    <row r="282" ht="14.25" customHeight="1">
      <c r="A282" s="1"/>
      <c r="B282" s="75"/>
      <c r="C282" s="1"/>
      <c r="D282" s="1"/>
      <c r="E282" s="1"/>
      <c r="F282" s="1"/>
      <c r="G282" s="1"/>
      <c r="H282" s="1"/>
      <c r="I282" s="1"/>
      <c r="J282" s="1"/>
      <c r="K282" s="1"/>
    </row>
    <row r="283" ht="14.25" customHeight="1">
      <c r="A283" s="1"/>
      <c r="B283" s="75"/>
      <c r="C283" s="1"/>
      <c r="D283" s="1"/>
      <c r="E283" s="1"/>
      <c r="F283" s="1"/>
      <c r="G283" s="1"/>
      <c r="H283" s="1"/>
      <c r="I283" s="1"/>
      <c r="J283" s="1"/>
      <c r="K283" s="1"/>
    </row>
    <row r="284" ht="14.25" customHeight="1">
      <c r="A284" s="1"/>
      <c r="B284" s="75"/>
      <c r="C284" s="1"/>
      <c r="D284" s="1"/>
      <c r="E284" s="1"/>
      <c r="F284" s="1"/>
      <c r="G284" s="1"/>
      <c r="H284" s="1"/>
      <c r="I284" s="1"/>
      <c r="J284" s="1"/>
      <c r="K284" s="1"/>
    </row>
    <row r="285" ht="14.25" customHeight="1">
      <c r="A285" s="1"/>
      <c r="B285" s="75"/>
      <c r="C285" s="1"/>
      <c r="D285" s="1"/>
      <c r="E285" s="1"/>
      <c r="F285" s="1"/>
      <c r="G285" s="1"/>
      <c r="H285" s="1"/>
      <c r="I285" s="1"/>
      <c r="J285" s="1"/>
      <c r="K285" s="1"/>
    </row>
    <row r="286" ht="14.25" customHeight="1">
      <c r="A286" s="1"/>
      <c r="B286" s="75"/>
      <c r="C286" s="1"/>
      <c r="D286" s="1"/>
      <c r="E286" s="1"/>
      <c r="F286" s="1"/>
      <c r="G286" s="1"/>
      <c r="H286" s="1"/>
      <c r="I286" s="1"/>
      <c r="J286" s="1"/>
      <c r="K286" s="1"/>
    </row>
    <row r="287" ht="14.25" customHeight="1">
      <c r="A287" s="1"/>
      <c r="B287" s="75"/>
      <c r="C287" s="1"/>
      <c r="D287" s="1"/>
      <c r="E287" s="1"/>
      <c r="F287" s="1"/>
      <c r="G287" s="1"/>
      <c r="H287" s="1"/>
      <c r="I287" s="1"/>
      <c r="J287" s="1"/>
      <c r="K287" s="1"/>
    </row>
    <row r="288" ht="14.25" customHeight="1">
      <c r="A288" s="1"/>
      <c r="B288" s="75"/>
      <c r="C288" s="1"/>
      <c r="D288" s="1"/>
      <c r="E288" s="1"/>
      <c r="F288" s="1"/>
      <c r="G288" s="1"/>
      <c r="H288" s="1"/>
      <c r="I288" s="1"/>
      <c r="J288" s="1"/>
      <c r="K288" s="1"/>
    </row>
    <row r="289" ht="14.25" customHeight="1">
      <c r="A289" s="1"/>
      <c r="B289" s="75"/>
      <c r="C289" s="1"/>
      <c r="D289" s="1"/>
      <c r="E289" s="1"/>
      <c r="F289" s="1"/>
      <c r="G289" s="1"/>
      <c r="H289" s="1"/>
      <c r="I289" s="1"/>
      <c r="J289" s="1"/>
      <c r="K289" s="1"/>
    </row>
    <row r="290" ht="14.25" customHeight="1">
      <c r="A290" s="1"/>
      <c r="B290" s="75"/>
      <c r="C290" s="1"/>
      <c r="D290" s="1"/>
      <c r="E290" s="1"/>
      <c r="F290" s="1"/>
      <c r="G290" s="1"/>
      <c r="H290" s="1"/>
      <c r="I290" s="1"/>
      <c r="J290" s="1"/>
      <c r="K290" s="1"/>
    </row>
    <row r="291" ht="14.25" customHeight="1">
      <c r="A291" s="1"/>
      <c r="B291" s="75"/>
      <c r="C291" s="1"/>
      <c r="D291" s="1"/>
      <c r="E291" s="1"/>
      <c r="F291" s="1"/>
      <c r="G291" s="1"/>
      <c r="H291" s="1"/>
      <c r="I291" s="1"/>
      <c r="J291" s="1"/>
      <c r="K291" s="1"/>
    </row>
    <row r="292" ht="14.25" customHeight="1">
      <c r="A292" s="1"/>
      <c r="B292" s="75"/>
      <c r="C292" s="1"/>
      <c r="D292" s="1"/>
      <c r="E292" s="1"/>
      <c r="F292" s="1"/>
      <c r="G292" s="1"/>
      <c r="H292" s="1"/>
      <c r="I292" s="1"/>
      <c r="J292" s="1"/>
      <c r="K292" s="1"/>
    </row>
    <row r="293" ht="14.25" customHeight="1">
      <c r="A293" s="1"/>
      <c r="B293" s="75"/>
      <c r="C293" s="1"/>
      <c r="D293" s="1"/>
      <c r="E293" s="1"/>
      <c r="F293" s="1"/>
      <c r="G293" s="1"/>
      <c r="H293" s="1"/>
      <c r="I293" s="1"/>
      <c r="J293" s="1"/>
      <c r="K293" s="1"/>
    </row>
    <row r="294" ht="14.25" customHeight="1">
      <c r="A294" s="1"/>
      <c r="B294" s="75"/>
      <c r="C294" s="1"/>
      <c r="D294" s="1"/>
      <c r="E294" s="1"/>
      <c r="F294" s="1"/>
      <c r="G294" s="1"/>
      <c r="H294" s="1"/>
      <c r="I294" s="1"/>
      <c r="J294" s="1"/>
      <c r="K294" s="1"/>
    </row>
    <row r="295" ht="14.25" customHeight="1">
      <c r="A295" s="1"/>
      <c r="B295" s="75"/>
      <c r="C295" s="1"/>
      <c r="D295" s="1"/>
      <c r="E295" s="1"/>
      <c r="F295" s="1"/>
      <c r="G295" s="1"/>
      <c r="H295" s="1"/>
      <c r="I295" s="1"/>
      <c r="J295" s="1"/>
      <c r="K295" s="1"/>
    </row>
    <row r="296" ht="14.25" customHeight="1">
      <c r="A296" s="1"/>
      <c r="B296" s="75"/>
      <c r="C296" s="1"/>
      <c r="D296" s="1"/>
      <c r="E296" s="1"/>
      <c r="F296" s="1"/>
      <c r="G296" s="1"/>
      <c r="H296" s="1"/>
      <c r="I296" s="1"/>
      <c r="J296" s="1"/>
      <c r="K296" s="1"/>
    </row>
    <row r="297" ht="14.25" customHeight="1">
      <c r="A297" s="1"/>
      <c r="B297" s="75"/>
      <c r="C297" s="1"/>
      <c r="D297" s="1"/>
      <c r="E297" s="1"/>
      <c r="F297" s="1"/>
      <c r="G297" s="1"/>
      <c r="H297" s="1"/>
      <c r="I297" s="1"/>
      <c r="J297" s="1"/>
      <c r="K297" s="1"/>
    </row>
    <row r="298" ht="14.25" customHeight="1">
      <c r="A298" s="1"/>
      <c r="B298" s="75"/>
      <c r="C298" s="1"/>
      <c r="D298" s="1"/>
      <c r="E298" s="1"/>
      <c r="F298" s="1"/>
      <c r="G298" s="1"/>
      <c r="H298" s="1"/>
      <c r="I298" s="1"/>
      <c r="J298" s="1"/>
      <c r="K298" s="1"/>
    </row>
    <row r="299" ht="14.25" customHeight="1">
      <c r="A299" s="1"/>
      <c r="B299" s="75"/>
      <c r="C299" s="1"/>
      <c r="D299" s="1"/>
      <c r="E299" s="1"/>
      <c r="F299" s="1"/>
      <c r="G299" s="1"/>
      <c r="H299" s="1"/>
      <c r="I299" s="1"/>
      <c r="J299" s="1"/>
      <c r="K299" s="1"/>
    </row>
    <row r="300" ht="14.25" customHeight="1">
      <c r="A300" s="1"/>
      <c r="B300" s="75"/>
      <c r="C300" s="1"/>
      <c r="D300" s="1"/>
      <c r="E300" s="1"/>
      <c r="F300" s="1"/>
      <c r="G300" s="1"/>
      <c r="H300" s="1"/>
      <c r="I300" s="1"/>
      <c r="J300" s="1"/>
      <c r="K300" s="1"/>
    </row>
    <row r="301" ht="14.25" customHeight="1">
      <c r="A301" s="1"/>
      <c r="B301" s="75"/>
      <c r="C301" s="1"/>
      <c r="D301" s="1"/>
      <c r="E301" s="1"/>
      <c r="F301" s="1"/>
      <c r="G301" s="1"/>
      <c r="H301" s="1"/>
      <c r="I301" s="1"/>
      <c r="J301" s="1"/>
      <c r="K301" s="1"/>
    </row>
    <row r="302" ht="14.25" customHeight="1">
      <c r="A302" s="1"/>
      <c r="B302" s="75"/>
      <c r="C302" s="1"/>
      <c r="D302" s="1"/>
      <c r="E302" s="1"/>
      <c r="F302" s="1"/>
      <c r="G302" s="1"/>
      <c r="H302" s="1"/>
      <c r="I302" s="1"/>
      <c r="J302" s="1"/>
      <c r="K302" s="1"/>
    </row>
    <row r="303" ht="14.25" customHeight="1">
      <c r="A303" s="1"/>
      <c r="B303" s="75"/>
      <c r="C303" s="1"/>
      <c r="D303" s="1"/>
      <c r="E303" s="1"/>
      <c r="F303" s="1"/>
      <c r="G303" s="1"/>
      <c r="H303" s="1"/>
      <c r="I303" s="1"/>
      <c r="J303" s="1"/>
      <c r="K303" s="1"/>
    </row>
    <row r="304" ht="14.25" customHeight="1">
      <c r="A304" s="1"/>
      <c r="B304" s="75"/>
      <c r="C304" s="1"/>
      <c r="D304" s="1"/>
      <c r="E304" s="1"/>
      <c r="F304" s="1"/>
      <c r="G304" s="1"/>
      <c r="H304" s="1"/>
      <c r="I304" s="1"/>
      <c r="J304" s="1"/>
      <c r="K304" s="1"/>
    </row>
    <row r="305" ht="14.25" customHeight="1">
      <c r="A305" s="1"/>
      <c r="B305" s="75"/>
      <c r="C305" s="1"/>
      <c r="D305" s="1"/>
      <c r="E305" s="1"/>
      <c r="F305" s="1"/>
      <c r="G305" s="1"/>
      <c r="H305" s="1"/>
      <c r="I305" s="1"/>
      <c r="J305" s="1"/>
      <c r="K305" s="1"/>
    </row>
    <row r="306" ht="14.25" customHeight="1">
      <c r="A306" s="1"/>
      <c r="B306" s="75"/>
      <c r="C306" s="1"/>
      <c r="D306" s="1"/>
      <c r="E306" s="1"/>
      <c r="F306" s="1"/>
      <c r="G306" s="1"/>
      <c r="H306" s="1"/>
      <c r="I306" s="1"/>
      <c r="J306" s="1"/>
      <c r="K306" s="1"/>
    </row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1:$Z$106"/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86"/>
    <col customWidth="1" min="2" max="2" width="15.0"/>
    <col customWidth="1" min="3" max="3" width="9.14"/>
    <col customWidth="1" min="4" max="4" width="41.0"/>
    <col customWidth="1" min="5" max="5" width="20.0"/>
    <col customWidth="1" min="6" max="6" width="20.71"/>
    <col customWidth="1" min="7" max="7" width="7.86"/>
    <col customWidth="1" min="8" max="8" width="8.0"/>
    <col customWidth="1" min="9" max="9" width="14.86"/>
    <col customWidth="1" min="10" max="10" width="17.57"/>
    <col customWidth="1" min="11" max="11" width="178.14"/>
    <col customWidth="1" min="12" max="26" width="7.57"/>
  </cols>
  <sheetData>
    <row r="1" ht="14.25" customHeight="1">
      <c r="A1" s="74" t="s">
        <v>61</v>
      </c>
      <c r="B1" s="74" t="s">
        <v>62</v>
      </c>
      <c r="C1" s="74" t="s">
        <v>63</v>
      </c>
      <c r="D1" s="74" t="s">
        <v>64</v>
      </c>
      <c r="E1" s="74" t="s">
        <v>65</v>
      </c>
      <c r="F1" s="74" t="s">
        <v>66</v>
      </c>
      <c r="G1" s="74" t="s">
        <v>67</v>
      </c>
      <c r="H1" s="74" t="s">
        <v>68</v>
      </c>
      <c r="I1" s="74" t="s">
        <v>69</v>
      </c>
      <c r="J1" s="74" t="s">
        <v>70</v>
      </c>
      <c r="K1" s="74" t="s">
        <v>71</v>
      </c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ht="14.25" customHeight="1">
      <c r="A2" s="1" t="s">
        <v>72</v>
      </c>
      <c r="B2" s="75">
        <f t="shared" ref="B2:B95" si="1">IF(H2="Bij",+I2,-I2)</f>
        <v>95</v>
      </c>
      <c r="C2" s="1">
        <v>2.0151228E7</v>
      </c>
      <c r="D2" s="1" t="s">
        <v>80</v>
      </c>
      <c r="E2" s="1" t="s">
        <v>74</v>
      </c>
      <c r="F2" s="1" t="s">
        <v>81</v>
      </c>
      <c r="G2" s="1" t="s">
        <v>76</v>
      </c>
      <c r="H2" s="1" t="s">
        <v>77</v>
      </c>
      <c r="I2" s="1">
        <v>95.0</v>
      </c>
      <c r="J2" s="1" t="s">
        <v>78</v>
      </c>
      <c r="K2" s="1" t="s">
        <v>160</v>
      </c>
    </row>
    <row r="3" ht="14.25" customHeight="1">
      <c r="A3" s="1" t="s">
        <v>14</v>
      </c>
      <c r="B3" s="75">
        <f t="shared" si="1"/>
        <v>-315.43</v>
      </c>
      <c r="C3" s="1">
        <v>2.0151228E7</v>
      </c>
      <c r="D3" s="1" t="s">
        <v>146</v>
      </c>
      <c r="E3" s="1" t="s">
        <v>74</v>
      </c>
      <c r="F3" s="1" t="s">
        <v>147</v>
      </c>
      <c r="G3" s="1" t="s">
        <v>91</v>
      </c>
      <c r="H3" s="1" t="s">
        <v>92</v>
      </c>
      <c r="I3" s="1">
        <v>315.43</v>
      </c>
      <c r="J3" s="1" t="s">
        <v>93</v>
      </c>
      <c r="K3" s="1" t="s">
        <v>161</v>
      </c>
    </row>
    <row r="4" ht="14.25" customHeight="1">
      <c r="A4" s="1" t="s">
        <v>117</v>
      </c>
      <c r="B4" s="75">
        <f t="shared" si="1"/>
        <v>-62.01</v>
      </c>
      <c r="C4" s="1">
        <v>2.0151228E7</v>
      </c>
      <c r="D4" s="1" t="s">
        <v>118</v>
      </c>
      <c r="E4" s="1" t="s">
        <v>74</v>
      </c>
      <c r="F4" s="1" t="s">
        <v>119</v>
      </c>
      <c r="G4" s="1" t="s">
        <v>91</v>
      </c>
      <c r="H4" s="1" t="s">
        <v>92</v>
      </c>
      <c r="I4" s="1">
        <v>62.01</v>
      </c>
      <c r="J4" s="1" t="s">
        <v>93</v>
      </c>
      <c r="K4" s="1" t="s">
        <v>162</v>
      </c>
    </row>
    <row r="5" ht="14.25" customHeight="1">
      <c r="A5" s="1" t="s">
        <v>125</v>
      </c>
      <c r="B5" s="75">
        <f t="shared" si="1"/>
        <v>-2000</v>
      </c>
      <c r="C5" s="1">
        <v>2.0151215E7</v>
      </c>
      <c r="D5" s="1" t="s">
        <v>163</v>
      </c>
      <c r="E5" s="1" t="s">
        <v>74</v>
      </c>
      <c r="F5" s="1"/>
      <c r="G5" s="1" t="s">
        <v>91</v>
      </c>
      <c r="H5" s="1" t="s">
        <v>92</v>
      </c>
      <c r="I5" s="1">
        <v>2000.0</v>
      </c>
      <c r="J5" s="1" t="s">
        <v>93</v>
      </c>
      <c r="K5" s="1"/>
    </row>
    <row r="6" ht="14.25" customHeight="1">
      <c r="A6" s="1" t="s">
        <v>72</v>
      </c>
      <c r="B6" s="75">
        <f t="shared" si="1"/>
        <v>80</v>
      </c>
      <c r="C6" s="1">
        <v>2.0151209E7</v>
      </c>
      <c r="D6" s="1" t="s">
        <v>101</v>
      </c>
      <c r="E6" s="1" t="s">
        <v>74</v>
      </c>
      <c r="F6" s="1" t="s">
        <v>102</v>
      </c>
      <c r="G6" s="1" t="s">
        <v>91</v>
      </c>
      <c r="H6" s="1" t="s">
        <v>77</v>
      </c>
      <c r="I6" s="1">
        <v>80.0</v>
      </c>
      <c r="J6" s="1" t="s">
        <v>93</v>
      </c>
      <c r="K6" s="1" t="s">
        <v>164</v>
      </c>
    </row>
    <row r="7" ht="14.25" customHeight="1">
      <c r="A7" s="1" t="s">
        <v>72</v>
      </c>
      <c r="B7" s="75">
        <f t="shared" si="1"/>
        <v>80</v>
      </c>
      <c r="C7" s="1">
        <v>2.0151208E7</v>
      </c>
      <c r="D7" s="1" t="s">
        <v>130</v>
      </c>
      <c r="E7" s="1" t="s">
        <v>74</v>
      </c>
      <c r="F7" s="1" t="s">
        <v>165</v>
      </c>
      <c r="G7" s="1" t="s">
        <v>91</v>
      </c>
      <c r="H7" s="1" t="s">
        <v>77</v>
      </c>
      <c r="I7" s="1">
        <v>80.0</v>
      </c>
      <c r="J7" s="1" t="s">
        <v>93</v>
      </c>
      <c r="K7" s="1" t="s">
        <v>166</v>
      </c>
    </row>
    <row r="8" ht="14.25" customHeight="1">
      <c r="A8" s="1" t="s">
        <v>72</v>
      </c>
      <c r="B8" s="75">
        <f t="shared" si="1"/>
        <v>80</v>
      </c>
      <c r="C8" s="1">
        <v>2.0151208E7</v>
      </c>
      <c r="D8" s="1" t="s">
        <v>130</v>
      </c>
      <c r="E8" s="1" t="s">
        <v>74</v>
      </c>
      <c r="F8" s="1" t="s">
        <v>102</v>
      </c>
      <c r="G8" s="1" t="s">
        <v>91</v>
      </c>
      <c r="H8" s="1" t="s">
        <v>77</v>
      </c>
      <c r="I8" s="1">
        <v>80.0</v>
      </c>
      <c r="J8" s="1" t="s">
        <v>93</v>
      </c>
      <c r="K8" s="1" t="s">
        <v>167</v>
      </c>
    </row>
    <row r="9" ht="14.25" customHeight="1">
      <c r="A9" s="1" t="s">
        <v>72</v>
      </c>
      <c r="B9" s="75">
        <f t="shared" si="1"/>
        <v>75</v>
      </c>
      <c r="C9" s="1">
        <v>2.0151201E7</v>
      </c>
      <c r="D9" s="1" t="s">
        <v>95</v>
      </c>
      <c r="E9" s="1" t="s">
        <v>74</v>
      </c>
      <c r="F9" s="1" t="s">
        <v>96</v>
      </c>
      <c r="G9" s="1" t="s">
        <v>76</v>
      </c>
      <c r="H9" s="1" t="s">
        <v>77</v>
      </c>
      <c r="I9" s="1">
        <v>75.0</v>
      </c>
      <c r="J9" s="1" t="s">
        <v>78</v>
      </c>
      <c r="K9" s="1" t="s">
        <v>168</v>
      </c>
    </row>
    <row r="10" ht="14.25" customHeight="1">
      <c r="A10" s="1" t="s">
        <v>72</v>
      </c>
      <c r="B10" s="75">
        <f t="shared" si="1"/>
        <v>75</v>
      </c>
      <c r="C10" s="1">
        <v>2.0151201E7</v>
      </c>
      <c r="D10" s="1" t="s">
        <v>109</v>
      </c>
      <c r="E10" s="1" t="s">
        <v>74</v>
      </c>
      <c r="F10" s="1" t="s">
        <v>110</v>
      </c>
      <c r="G10" s="1" t="s">
        <v>76</v>
      </c>
      <c r="H10" s="1" t="s">
        <v>77</v>
      </c>
      <c r="I10" s="1">
        <v>75.0</v>
      </c>
      <c r="J10" s="1" t="s">
        <v>78</v>
      </c>
      <c r="K10" s="1" t="s">
        <v>169</v>
      </c>
    </row>
    <row r="11" ht="14.25" customHeight="1">
      <c r="A11" s="1" t="s">
        <v>72</v>
      </c>
      <c r="B11" s="75">
        <f t="shared" si="1"/>
        <v>80</v>
      </c>
      <c r="C11" s="1">
        <v>2.0151201E7</v>
      </c>
      <c r="D11" s="1" t="s">
        <v>115</v>
      </c>
      <c r="E11" s="1" t="s">
        <v>74</v>
      </c>
      <c r="F11" s="1" t="s">
        <v>99</v>
      </c>
      <c r="G11" s="1" t="s">
        <v>91</v>
      </c>
      <c r="H11" s="1" t="s">
        <v>77</v>
      </c>
      <c r="I11" s="1">
        <v>80.0</v>
      </c>
      <c r="J11" s="1" t="s">
        <v>93</v>
      </c>
      <c r="K11" s="1" t="s">
        <v>170</v>
      </c>
    </row>
    <row r="12" ht="14.25" customHeight="1">
      <c r="A12" s="1" t="s">
        <v>117</v>
      </c>
      <c r="B12" s="75">
        <f t="shared" si="1"/>
        <v>-62.01</v>
      </c>
      <c r="C12" s="1">
        <v>2.015113E7</v>
      </c>
      <c r="D12" s="1" t="s">
        <v>118</v>
      </c>
      <c r="E12" s="1" t="s">
        <v>74</v>
      </c>
      <c r="F12" s="1" t="s">
        <v>119</v>
      </c>
      <c r="G12" s="1" t="s">
        <v>91</v>
      </c>
      <c r="H12" s="1" t="s">
        <v>92</v>
      </c>
      <c r="I12" s="1">
        <v>62.01</v>
      </c>
      <c r="J12" s="1" t="s">
        <v>93</v>
      </c>
      <c r="K12" s="1" t="s">
        <v>171</v>
      </c>
    </row>
    <row r="13" ht="14.25" customHeight="1">
      <c r="A13" s="1" t="s">
        <v>72</v>
      </c>
      <c r="B13" s="75">
        <f t="shared" si="1"/>
        <v>95</v>
      </c>
      <c r="C13" s="1">
        <v>2.0151125E7</v>
      </c>
      <c r="D13" s="1" t="s">
        <v>80</v>
      </c>
      <c r="E13" s="1" t="s">
        <v>74</v>
      </c>
      <c r="F13" s="1" t="s">
        <v>81</v>
      </c>
      <c r="G13" s="1" t="s">
        <v>76</v>
      </c>
      <c r="H13" s="1" t="s">
        <v>77</v>
      </c>
      <c r="I13" s="1">
        <v>95.0</v>
      </c>
      <c r="J13" s="1" t="s">
        <v>78</v>
      </c>
      <c r="K13" s="1" t="s">
        <v>160</v>
      </c>
    </row>
    <row r="14" ht="14.25" customHeight="1">
      <c r="A14" s="1" t="s">
        <v>72</v>
      </c>
      <c r="B14" s="75">
        <f t="shared" si="1"/>
        <v>95</v>
      </c>
      <c r="C14" s="1">
        <v>2.0151103E7</v>
      </c>
      <c r="D14" s="1" t="s">
        <v>172</v>
      </c>
      <c r="E14" s="1" t="s">
        <v>74</v>
      </c>
      <c r="F14" s="1" t="s">
        <v>173</v>
      </c>
      <c r="G14" s="1" t="s">
        <v>76</v>
      </c>
      <c r="H14" s="1" t="s">
        <v>77</v>
      </c>
      <c r="I14" s="1">
        <v>95.0</v>
      </c>
      <c r="J14" s="1" t="s">
        <v>78</v>
      </c>
      <c r="K14" s="1" t="s">
        <v>174</v>
      </c>
    </row>
    <row r="15" ht="14.25" customHeight="1">
      <c r="A15" s="1" t="s">
        <v>72</v>
      </c>
      <c r="B15" s="75">
        <f t="shared" si="1"/>
        <v>75</v>
      </c>
      <c r="C15" s="1">
        <v>2.0151102E7</v>
      </c>
      <c r="D15" s="1" t="s">
        <v>95</v>
      </c>
      <c r="E15" s="1" t="s">
        <v>74</v>
      </c>
      <c r="F15" s="1" t="s">
        <v>96</v>
      </c>
      <c r="G15" s="1" t="s">
        <v>76</v>
      </c>
      <c r="H15" s="1" t="s">
        <v>77</v>
      </c>
      <c r="I15" s="1">
        <v>75.0</v>
      </c>
      <c r="J15" s="1" t="s">
        <v>78</v>
      </c>
      <c r="K15" s="1" t="s">
        <v>168</v>
      </c>
    </row>
    <row r="16" ht="14.25" customHeight="1">
      <c r="A16" s="1" t="s">
        <v>72</v>
      </c>
      <c r="B16" s="75">
        <f t="shared" si="1"/>
        <v>75</v>
      </c>
      <c r="C16" s="1">
        <v>2.0151102E7</v>
      </c>
      <c r="D16" s="1" t="s">
        <v>109</v>
      </c>
      <c r="E16" s="1" t="s">
        <v>74</v>
      </c>
      <c r="F16" s="1" t="s">
        <v>110</v>
      </c>
      <c r="G16" s="1" t="s">
        <v>76</v>
      </c>
      <c r="H16" s="1" t="s">
        <v>77</v>
      </c>
      <c r="I16" s="1">
        <v>75.0</v>
      </c>
      <c r="J16" s="1" t="s">
        <v>78</v>
      </c>
      <c r="K16" s="1" t="s">
        <v>169</v>
      </c>
    </row>
    <row r="17" ht="14.25" customHeight="1">
      <c r="A17" s="1" t="s">
        <v>72</v>
      </c>
      <c r="B17" s="75">
        <f t="shared" si="1"/>
        <v>80</v>
      </c>
      <c r="C17" s="1">
        <v>2.0151102E7</v>
      </c>
      <c r="D17" s="1" t="s">
        <v>115</v>
      </c>
      <c r="E17" s="1" t="s">
        <v>74</v>
      </c>
      <c r="F17" s="1" t="s">
        <v>99</v>
      </c>
      <c r="G17" s="1" t="s">
        <v>91</v>
      </c>
      <c r="H17" s="1" t="s">
        <v>77</v>
      </c>
      <c r="I17" s="1">
        <v>80.0</v>
      </c>
      <c r="J17" s="1" t="s">
        <v>93</v>
      </c>
      <c r="K17" s="1" t="s">
        <v>170</v>
      </c>
    </row>
    <row r="18" ht="14.25" customHeight="1">
      <c r="A18" s="1" t="s">
        <v>117</v>
      </c>
      <c r="B18" s="75">
        <f t="shared" si="1"/>
        <v>-62.01</v>
      </c>
      <c r="C18" s="1">
        <v>2.0151028E7</v>
      </c>
      <c r="D18" s="1" t="s">
        <v>118</v>
      </c>
      <c r="E18" s="1" t="s">
        <v>74</v>
      </c>
      <c r="F18" s="1" t="s">
        <v>119</v>
      </c>
      <c r="G18" s="1" t="s">
        <v>91</v>
      </c>
      <c r="H18" s="1" t="s">
        <v>92</v>
      </c>
      <c r="I18" s="1">
        <v>62.01</v>
      </c>
      <c r="J18" s="1" t="s">
        <v>93</v>
      </c>
      <c r="K18" s="1" t="s">
        <v>175</v>
      </c>
    </row>
    <row r="19" ht="14.25" customHeight="1">
      <c r="A19" s="1" t="s">
        <v>133</v>
      </c>
      <c r="B19" s="75">
        <f t="shared" si="1"/>
        <v>-27.43</v>
      </c>
      <c r="C19" s="1">
        <v>2.0151028E7</v>
      </c>
      <c r="D19" s="1" t="s">
        <v>134</v>
      </c>
      <c r="E19" s="1" t="s">
        <v>74</v>
      </c>
      <c r="F19" s="1"/>
      <c r="G19" s="1" t="s">
        <v>135</v>
      </c>
      <c r="H19" s="1" t="s">
        <v>92</v>
      </c>
      <c r="I19" s="1">
        <v>27.43</v>
      </c>
      <c r="J19" s="1" t="s">
        <v>21</v>
      </c>
      <c r="K19" s="1" t="s">
        <v>176</v>
      </c>
    </row>
    <row r="20" ht="14.25" customHeight="1">
      <c r="A20" s="1" t="s">
        <v>117</v>
      </c>
      <c r="B20" s="75">
        <f t="shared" si="1"/>
        <v>-62.01</v>
      </c>
      <c r="C20" s="1">
        <v>2.0151028E7</v>
      </c>
      <c r="D20" s="1" t="s">
        <v>118</v>
      </c>
      <c r="E20" s="1" t="s">
        <v>74</v>
      </c>
      <c r="F20" s="1" t="s">
        <v>119</v>
      </c>
      <c r="G20" s="1" t="s">
        <v>91</v>
      </c>
      <c r="H20" s="1" t="s">
        <v>92</v>
      </c>
      <c r="I20" s="1">
        <v>62.01</v>
      </c>
      <c r="J20" s="1" t="s">
        <v>93</v>
      </c>
      <c r="K20" s="1" t="s">
        <v>177</v>
      </c>
    </row>
    <row r="21" ht="14.25" customHeight="1">
      <c r="A21" s="1" t="s">
        <v>72</v>
      </c>
      <c r="B21" s="75">
        <f t="shared" si="1"/>
        <v>95</v>
      </c>
      <c r="C21" s="1">
        <v>2.0151026E7</v>
      </c>
      <c r="D21" s="1" t="s">
        <v>80</v>
      </c>
      <c r="E21" s="1" t="s">
        <v>74</v>
      </c>
      <c r="F21" s="1" t="s">
        <v>81</v>
      </c>
      <c r="G21" s="1" t="s">
        <v>76</v>
      </c>
      <c r="H21" s="1" t="s">
        <v>77</v>
      </c>
      <c r="I21" s="1">
        <v>95.0</v>
      </c>
      <c r="J21" s="1" t="s">
        <v>78</v>
      </c>
      <c r="K21" s="1" t="s">
        <v>160</v>
      </c>
    </row>
    <row r="22" ht="14.25" customHeight="1">
      <c r="A22" s="1" t="s">
        <v>72</v>
      </c>
      <c r="B22" s="75">
        <f t="shared" si="1"/>
        <v>75</v>
      </c>
      <c r="C22" s="1">
        <v>2.0151001E7</v>
      </c>
      <c r="D22" s="1" t="s">
        <v>95</v>
      </c>
      <c r="E22" s="1" t="s">
        <v>74</v>
      </c>
      <c r="F22" s="1" t="s">
        <v>96</v>
      </c>
      <c r="G22" s="1" t="s">
        <v>76</v>
      </c>
      <c r="H22" s="1" t="s">
        <v>77</v>
      </c>
      <c r="I22" s="1">
        <v>75.0</v>
      </c>
      <c r="J22" s="1" t="s">
        <v>78</v>
      </c>
      <c r="K22" s="1" t="s">
        <v>168</v>
      </c>
    </row>
    <row r="23" ht="14.25" customHeight="1">
      <c r="A23" s="1" t="s">
        <v>72</v>
      </c>
      <c r="B23" s="75">
        <f t="shared" si="1"/>
        <v>75</v>
      </c>
      <c r="C23" s="1">
        <v>2.0151001E7</v>
      </c>
      <c r="D23" s="1" t="s">
        <v>109</v>
      </c>
      <c r="E23" s="1" t="s">
        <v>74</v>
      </c>
      <c r="F23" s="1" t="s">
        <v>110</v>
      </c>
      <c r="G23" s="1" t="s">
        <v>76</v>
      </c>
      <c r="H23" s="1" t="s">
        <v>77</v>
      </c>
      <c r="I23" s="1">
        <v>75.0</v>
      </c>
      <c r="J23" s="1" t="s">
        <v>78</v>
      </c>
      <c r="K23" s="1" t="s">
        <v>169</v>
      </c>
    </row>
    <row r="24" ht="14.25" customHeight="1">
      <c r="A24" s="1" t="s">
        <v>72</v>
      </c>
      <c r="B24" s="75">
        <f t="shared" si="1"/>
        <v>80</v>
      </c>
      <c r="C24" s="1">
        <v>2.0151001E7</v>
      </c>
      <c r="D24" s="1" t="s">
        <v>115</v>
      </c>
      <c r="E24" s="1" t="s">
        <v>74</v>
      </c>
      <c r="F24" s="1" t="s">
        <v>99</v>
      </c>
      <c r="G24" s="1" t="s">
        <v>91</v>
      </c>
      <c r="H24" s="1" t="s">
        <v>77</v>
      </c>
      <c r="I24" s="1">
        <v>80.0</v>
      </c>
      <c r="J24" s="1" t="s">
        <v>93</v>
      </c>
      <c r="K24" s="1" t="s">
        <v>170</v>
      </c>
    </row>
    <row r="25" ht="14.25" customHeight="1">
      <c r="A25" s="1" t="s">
        <v>72</v>
      </c>
      <c r="B25" s="75">
        <f t="shared" si="1"/>
        <v>475</v>
      </c>
      <c r="C25" s="1">
        <v>2.015093E7</v>
      </c>
      <c r="D25" s="1" t="s">
        <v>172</v>
      </c>
      <c r="E25" s="1" t="s">
        <v>74</v>
      </c>
      <c r="F25" s="1" t="s">
        <v>173</v>
      </c>
      <c r="G25" s="1" t="s">
        <v>76</v>
      </c>
      <c r="H25" s="1" t="s">
        <v>77</v>
      </c>
      <c r="I25" s="1">
        <v>475.0</v>
      </c>
      <c r="J25" s="1" t="s">
        <v>78</v>
      </c>
      <c r="K25" s="1" t="s">
        <v>178</v>
      </c>
    </row>
    <row r="26" ht="14.25" customHeight="1">
      <c r="A26" s="1" t="s">
        <v>72</v>
      </c>
      <c r="B26" s="75">
        <f t="shared" si="1"/>
        <v>95</v>
      </c>
      <c r="C26" s="1">
        <v>2.0150921E7</v>
      </c>
      <c r="D26" s="1" t="s">
        <v>80</v>
      </c>
      <c r="E26" s="1" t="s">
        <v>74</v>
      </c>
      <c r="F26" s="1" t="s">
        <v>81</v>
      </c>
      <c r="G26" s="1" t="s">
        <v>76</v>
      </c>
      <c r="H26" s="1" t="s">
        <v>77</v>
      </c>
      <c r="I26" s="1">
        <v>95.0</v>
      </c>
      <c r="J26" s="1" t="s">
        <v>78</v>
      </c>
      <c r="K26" s="1" t="s">
        <v>160</v>
      </c>
    </row>
    <row r="27" ht="14.25" customHeight="1">
      <c r="A27" s="1" t="s">
        <v>72</v>
      </c>
      <c r="B27" s="75">
        <f t="shared" si="1"/>
        <v>80</v>
      </c>
      <c r="C27" s="1">
        <v>2.0150909E7</v>
      </c>
      <c r="D27" s="1" t="s">
        <v>101</v>
      </c>
      <c r="E27" s="1" t="s">
        <v>74</v>
      </c>
      <c r="F27" s="1" t="s">
        <v>102</v>
      </c>
      <c r="G27" s="1" t="s">
        <v>91</v>
      </c>
      <c r="H27" s="1" t="s">
        <v>77</v>
      </c>
      <c r="I27" s="1">
        <v>80.0</v>
      </c>
      <c r="J27" s="1" t="s">
        <v>93</v>
      </c>
      <c r="K27" s="1" t="s">
        <v>164</v>
      </c>
    </row>
    <row r="28" ht="14.25" customHeight="1">
      <c r="A28" s="1" t="s">
        <v>72</v>
      </c>
      <c r="B28" s="75">
        <f t="shared" si="1"/>
        <v>75</v>
      </c>
      <c r="C28" s="1">
        <v>2.0150901E7</v>
      </c>
      <c r="D28" s="1" t="s">
        <v>95</v>
      </c>
      <c r="E28" s="1" t="s">
        <v>74</v>
      </c>
      <c r="F28" s="1" t="s">
        <v>96</v>
      </c>
      <c r="G28" s="1" t="s">
        <v>76</v>
      </c>
      <c r="H28" s="1" t="s">
        <v>77</v>
      </c>
      <c r="I28" s="1">
        <v>75.0</v>
      </c>
      <c r="J28" s="1" t="s">
        <v>78</v>
      </c>
      <c r="K28" s="1" t="s">
        <v>168</v>
      </c>
    </row>
    <row r="29" ht="14.25" customHeight="1">
      <c r="A29" s="1" t="s">
        <v>72</v>
      </c>
      <c r="B29" s="75">
        <f t="shared" si="1"/>
        <v>75</v>
      </c>
      <c r="C29" s="1">
        <v>2.0150901E7</v>
      </c>
      <c r="D29" s="1" t="s">
        <v>109</v>
      </c>
      <c r="E29" s="1" t="s">
        <v>74</v>
      </c>
      <c r="F29" s="1" t="s">
        <v>110</v>
      </c>
      <c r="G29" s="1" t="s">
        <v>76</v>
      </c>
      <c r="H29" s="1" t="s">
        <v>77</v>
      </c>
      <c r="I29" s="1">
        <v>75.0</v>
      </c>
      <c r="J29" s="1" t="s">
        <v>78</v>
      </c>
      <c r="K29" s="1" t="s">
        <v>169</v>
      </c>
    </row>
    <row r="30" ht="14.25" customHeight="1">
      <c r="A30" s="1" t="s">
        <v>72</v>
      </c>
      <c r="B30" s="75">
        <f t="shared" si="1"/>
        <v>80</v>
      </c>
      <c r="C30" s="1">
        <v>2.0150901E7</v>
      </c>
      <c r="D30" s="1" t="s">
        <v>115</v>
      </c>
      <c r="E30" s="1" t="s">
        <v>74</v>
      </c>
      <c r="F30" s="1" t="s">
        <v>99</v>
      </c>
      <c r="G30" s="1" t="s">
        <v>91</v>
      </c>
      <c r="H30" s="1" t="s">
        <v>77</v>
      </c>
      <c r="I30" s="1">
        <v>80.0</v>
      </c>
      <c r="J30" s="1" t="s">
        <v>93</v>
      </c>
      <c r="K30" s="1" t="s">
        <v>170</v>
      </c>
    </row>
    <row r="31" ht="14.25" customHeight="1">
      <c r="A31" s="1" t="s">
        <v>117</v>
      </c>
      <c r="B31" s="75">
        <f t="shared" si="1"/>
        <v>-62.01</v>
      </c>
      <c r="C31" s="1">
        <v>2.0150831E7</v>
      </c>
      <c r="D31" s="1" t="s">
        <v>118</v>
      </c>
      <c r="E31" s="1" t="s">
        <v>74</v>
      </c>
      <c r="F31" s="1" t="s">
        <v>119</v>
      </c>
      <c r="G31" s="1" t="s">
        <v>91</v>
      </c>
      <c r="H31" s="1" t="s">
        <v>92</v>
      </c>
      <c r="I31" s="1">
        <v>62.01</v>
      </c>
      <c r="J31" s="1" t="s">
        <v>93</v>
      </c>
      <c r="K31" s="1" t="s">
        <v>179</v>
      </c>
    </row>
    <row r="32" ht="14.25" customHeight="1">
      <c r="A32" s="1" t="s">
        <v>72</v>
      </c>
      <c r="B32" s="75">
        <f t="shared" si="1"/>
        <v>95</v>
      </c>
      <c r="C32" s="1">
        <v>2.015082E7</v>
      </c>
      <c r="D32" s="1" t="s">
        <v>80</v>
      </c>
      <c r="E32" s="1" t="s">
        <v>74</v>
      </c>
      <c r="F32" s="1" t="s">
        <v>81</v>
      </c>
      <c r="G32" s="1" t="s">
        <v>76</v>
      </c>
      <c r="H32" s="1" t="s">
        <v>77</v>
      </c>
      <c r="I32" s="1">
        <v>95.0</v>
      </c>
      <c r="J32" s="1" t="s">
        <v>78</v>
      </c>
      <c r="K32" s="1" t="s">
        <v>160</v>
      </c>
    </row>
    <row r="33" ht="14.25" customHeight="1">
      <c r="A33" s="1" t="s">
        <v>117</v>
      </c>
      <c r="B33" s="75">
        <f t="shared" si="1"/>
        <v>-62.01</v>
      </c>
      <c r="C33" s="1">
        <v>2.015081E7</v>
      </c>
      <c r="D33" s="1" t="s">
        <v>118</v>
      </c>
      <c r="E33" s="1" t="s">
        <v>74</v>
      </c>
      <c r="F33" s="1" t="s">
        <v>119</v>
      </c>
      <c r="G33" s="1" t="s">
        <v>91</v>
      </c>
      <c r="H33" s="1" t="s">
        <v>92</v>
      </c>
      <c r="I33" s="1">
        <v>62.01</v>
      </c>
      <c r="J33" s="1" t="s">
        <v>93</v>
      </c>
      <c r="K33" s="1" t="s">
        <v>180</v>
      </c>
    </row>
    <row r="34" ht="14.25" customHeight="1">
      <c r="A34" s="1" t="s">
        <v>72</v>
      </c>
      <c r="B34" s="75">
        <f t="shared" si="1"/>
        <v>80</v>
      </c>
      <c r="C34" s="1">
        <v>2.015081E7</v>
      </c>
      <c r="D34" s="1" t="s">
        <v>101</v>
      </c>
      <c r="E34" s="1" t="s">
        <v>74</v>
      </c>
      <c r="F34" s="1" t="s">
        <v>102</v>
      </c>
      <c r="G34" s="1" t="s">
        <v>91</v>
      </c>
      <c r="H34" s="1" t="s">
        <v>77</v>
      </c>
      <c r="I34" s="1">
        <v>80.0</v>
      </c>
      <c r="J34" s="1" t="s">
        <v>93</v>
      </c>
      <c r="K34" s="1" t="s">
        <v>164</v>
      </c>
    </row>
    <row r="35" ht="14.25" customHeight="1">
      <c r="A35" s="1" t="s">
        <v>72</v>
      </c>
      <c r="B35" s="75">
        <f t="shared" si="1"/>
        <v>75</v>
      </c>
      <c r="C35" s="1">
        <v>2.0150803E7</v>
      </c>
      <c r="D35" s="1" t="s">
        <v>95</v>
      </c>
      <c r="E35" s="1" t="s">
        <v>74</v>
      </c>
      <c r="F35" s="1" t="s">
        <v>96</v>
      </c>
      <c r="G35" s="1" t="s">
        <v>76</v>
      </c>
      <c r="H35" s="1" t="s">
        <v>77</v>
      </c>
      <c r="I35" s="1">
        <v>75.0</v>
      </c>
      <c r="J35" s="1" t="s">
        <v>78</v>
      </c>
      <c r="K35" s="1" t="s">
        <v>168</v>
      </c>
    </row>
    <row r="36" ht="14.25" customHeight="1">
      <c r="A36" s="1" t="s">
        <v>72</v>
      </c>
      <c r="B36" s="75">
        <f t="shared" si="1"/>
        <v>75</v>
      </c>
      <c r="C36" s="1">
        <v>2.0150803E7</v>
      </c>
      <c r="D36" s="1" t="s">
        <v>109</v>
      </c>
      <c r="E36" s="1" t="s">
        <v>74</v>
      </c>
      <c r="F36" s="1" t="s">
        <v>110</v>
      </c>
      <c r="G36" s="1" t="s">
        <v>76</v>
      </c>
      <c r="H36" s="1" t="s">
        <v>77</v>
      </c>
      <c r="I36" s="1">
        <v>75.0</v>
      </c>
      <c r="J36" s="1" t="s">
        <v>78</v>
      </c>
      <c r="K36" s="1" t="s">
        <v>169</v>
      </c>
    </row>
    <row r="37" ht="14.25" customHeight="1">
      <c r="A37" s="1" t="s">
        <v>72</v>
      </c>
      <c r="B37" s="75">
        <f t="shared" si="1"/>
        <v>80</v>
      </c>
      <c r="C37" s="1">
        <v>2.0150803E7</v>
      </c>
      <c r="D37" s="1" t="s">
        <v>115</v>
      </c>
      <c r="E37" s="1" t="s">
        <v>74</v>
      </c>
      <c r="F37" s="1" t="s">
        <v>99</v>
      </c>
      <c r="G37" s="1" t="s">
        <v>91</v>
      </c>
      <c r="H37" s="1" t="s">
        <v>77</v>
      </c>
      <c r="I37" s="1">
        <v>80.0</v>
      </c>
      <c r="J37" s="1" t="s">
        <v>93</v>
      </c>
      <c r="K37" s="1" t="s">
        <v>170</v>
      </c>
    </row>
    <row r="38" ht="14.25" customHeight="1">
      <c r="A38" s="1" t="s">
        <v>133</v>
      </c>
      <c r="B38" s="75">
        <f t="shared" si="1"/>
        <v>-26</v>
      </c>
      <c r="C38" s="1">
        <v>2.0150728E7</v>
      </c>
      <c r="D38" s="1" t="s">
        <v>134</v>
      </c>
      <c r="E38" s="1" t="s">
        <v>74</v>
      </c>
      <c r="F38" s="1"/>
      <c r="G38" s="1" t="s">
        <v>135</v>
      </c>
      <c r="H38" s="1" t="s">
        <v>92</v>
      </c>
      <c r="I38" s="1">
        <v>26.0</v>
      </c>
      <c r="J38" s="1" t="s">
        <v>21</v>
      </c>
      <c r="K38" s="1" t="s">
        <v>181</v>
      </c>
    </row>
    <row r="39" ht="14.25" customHeight="1">
      <c r="A39" s="1" t="s">
        <v>72</v>
      </c>
      <c r="B39" s="75">
        <f t="shared" si="1"/>
        <v>95</v>
      </c>
      <c r="C39" s="1">
        <v>2.015072E7</v>
      </c>
      <c r="D39" s="1" t="s">
        <v>80</v>
      </c>
      <c r="E39" s="1" t="s">
        <v>74</v>
      </c>
      <c r="F39" s="1" t="s">
        <v>81</v>
      </c>
      <c r="G39" s="1" t="s">
        <v>76</v>
      </c>
      <c r="H39" s="1" t="s">
        <v>77</v>
      </c>
      <c r="I39" s="1">
        <v>95.0</v>
      </c>
      <c r="J39" s="1" t="s">
        <v>78</v>
      </c>
      <c r="K39" s="1" t="s">
        <v>160</v>
      </c>
    </row>
    <row r="40" ht="14.25" customHeight="1">
      <c r="A40" s="1" t="s">
        <v>72</v>
      </c>
      <c r="B40" s="75">
        <f t="shared" si="1"/>
        <v>80</v>
      </c>
      <c r="C40" s="1">
        <v>2.0150709E7</v>
      </c>
      <c r="D40" s="1" t="s">
        <v>101</v>
      </c>
      <c r="E40" s="1" t="s">
        <v>74</v>
      </c>
      <c r="F40" s="1" t="s">
        <v>102</v>
      </c>
      <c r="G40" s="1" t="s">
        <v>91</v>
      </c>
      <c r="H40" s="1" t="s">
        <v>77</v>
      </c>
      <c r="I40" s="1">
        <v>80.0</v>
      </c>
      <c r="J40" s="1" t="s">
        <v>93</v>
      </c>
      <c r="K40" s="1" t="s">
        <v>164</v>
      </c>
    </row>
    <row r="41" ht="14.25" customHeight="1">
      <c r="A41" s="1" t="s">
        <v>22</v>
      </c>
      <c r="B41" s="75">
        <f t="shared" si="1"/>
        <v>-278.26</v>
      </c>
      <c r="C41" s="1">
        <v>2.0150706E7</v>
      </c>
      <c r="D41" s="1" t="s">
        <v>104</v>
      </c>
      <c r="E41" s="1" t="s">
        <v>74</v>
      </c>
      <c r="F41" s="1" t="s">
        <v>105</v>
      </c>
      <c r="G41" s="1" t="s">
        <v>91</v>
      </c>
      <c r="H41" s="1" t="s">
        <v>92</v>
      </c>
      <c r="I41" s="1">
        <v>278.26</v>
      </c>
      <c r="J41" s="1" t="s">
        <v>93</v>
      </c>
      <c r="K41" s="1" t="s">
        <v>182</v>
      </c>
    </row>
    <row r="42" ht="14.25" customHeight="1">
      <c r="A42" s="1" t="s">
        <v>22</v>
      </c>
      <c r="B42" s="75">
        <f t="shared" si="1"/>
        <v>-115.38</v>
      </c>
      <c r="C42" s="1">
        <v>2.0150706E7</v>
      </c>
      <c r="D42" s="1" t="s">
        <v>183</v>
      </c>
      <c r="E42" s="1" t="s">
        <v>74</v>
      </c>
      <c r="F42" s="1" t="s">
        <v>184</v>
      </c>
      <c r="G42" s="1" t="s">
        <v>91</v>
      </c>
      <c r="H42" s="1" t="s">
        <v>92</v>
      </c>
      <c r="I42" s="1">
        <v>115.38</v>
      </c>
      <c r="J42" s="1" t="s">
        <v>93</v>
      </c>
      <c r="K42" s="1" t="s">
        <v>185</v>
      </c>
    </row>
    <row r="43" ht="14.25" customHeight="1">
      <c r="A43" s="1" t="s">
        <v>117</v>
      </c>
      <c r="B43" s="75">
        <f t="shared" si="1"/>
        <v>-62.01</v>
      </c>
      <c r="C43" s="1">
        <v>2.0150706E7</v>
      </c>
      <c r="D43" s="1" t="s">
        <v>118</v>
      </c>
      <c r="E43" s="1" t="s">
        <v>74</v>
      </c>
      <c r="F43" s="1" t="s">
        <v>119</v>
      </c>
      <c r="G43" s="1" t="s">
        <v>91</v>
      </c>
      <c r="H43" s="1" t="s">
        <v>92</v>
      </c>
      <c r="I43" s="1">
        <v>62.01</v>
      </c>
      <c r="J43" s="1" t="s">
        <v>93</v>
      </c>
      <c r="K43" s="1" t="s">
        <v>186</v>
      </c>
    </row>
    <row r="44" ht="14.25" customHeight="1">
      <c r="A44" s="1" t="s">
        <v>72</v>
      </c>
      <c r="B44" s="75">
        <f t="shared" si="1"/>
        <v>75</v>
      </c>
      <c r="C44" s="1">
        <v>2.0150701E7</v>
      </c>
      <c r="D44" s="1" t="s">
        <v>95</v>
      </c>
      <c r="E44" s="1" t="s">
        <v>74</v>
      </c>
      <c r="F44" s="1" t="s">
        <v>96</v>
      </c>
      <c r="G44" s="1" t="s">
        <v>76</v>
      </c>
      <c r="H44" s="1" t="s">
        <v>77</v>
      </c>
      <c r="I44" s="1">
        <v>75.0</v>
      </c>
      <c r="J44" s="1" t="s">
        <v>78</v>
      </c>
      <c r="K44" s="1" t="s">
        <v>168</v>
      </c>
    </row>
    <row r="45" ht="14.25" customHeight="1">
      <c r="A45" s="1" t="s">
        <v>72</v>
      </c>
      <c r="B45" s="75">
        <f t="shared" si="1"/>
        <v>75</v>
      </c>
      <c r="C45" s="1">
        <v>2.0150701E7</v>
      </c>
      <c r="D45" s="1" t="s">
        <v>109</v>
      </c>
      <c r="E45" s="1" t="s">
        <v>74</v>
      </c>
      <c r="F45" s="1" t="s">
        <v>110</v>
      </c>
      <c r="G45" s="1" t="s">
        <v>76</v>
      </c>
      <c r="H45" s="1" t="s">
        <v>77</v>
      </c>
      <c r="I45" s="1">
        <v>75.0</v>
      </c>
      <c r="J45" s="1" t="s">
        <v>78</v>
      </c>
      <c r="K45" s="1" t="s">
        <v>169</v>
      </c>
    </row>
    <row r="46" ht="14.25" customHeight="1">
      <c r="A46" s="1" t="s">
        <v>72</v>
      </c>
      <c r="B46" s="75">
        <f t="shared" si="1"/>
        <v>80</v>
      </c>
      <c r="C46" s="1">
        <v>2.0150701E7</v>
      </c>
      <c r="D46" s="1" t="s">
        <v>115</v>
      </c>
      <c r="E46" s="1" t="s">
        <v>74</v>
      </c>
      <c r="F46" s="1" t="s">
        <v>99</v>
      </c>
      <c r="G46" s="1" t="s">
        <v>91</v>
      </c>
      <c r="H46" s="1" t="s">
        <v>77</v>
      </c>
      <c r="I46" s="1">
        <v>80.0</v>
      </c>
      <c r="J46" s="1" t="s">
        <v>93</v>
      </c>
      <c r="K46" s="1" t="s">
        <v>170</v>
      </c>
    </row>
    <row r="47" ht="14.25" customHeight="1">
      <c r="A47" s="1" t="s">
        <v>72</v>
      </c>
      <c r="B47" s="75">
        <f t="shared" si="1"/>
        <v>95</v>
      </c>
      <c r="C47" s="1">
        <v>2.0150622E7</v>
      </c>
      <c r="D47" s="1" t="s">
        <v>80</v>
      </c>
      <c r="E47" s="1" t="s">
        <v>74</v>
      </c>
      <c r="F47" s="1" t="s">
        <v>81</v>
      </c>
      <c r="G47" s="1" t="s">
        <v>76</v>
      </c>
      <c r="H47" s="1" t="s">
        <v>77</v>
      </c>
      <c r="I47" s="1">
        <v>95.0</v>
      </c>
      <c r="J47" s="1" t="s">
        <v>78</v>
      </c>
      <c r="K47" s="1" t="s">
        <v>160</v>
      </c>
    </row>
    <row r="48" ht="14.25" customHeight="1">
      <c r="A48" s="1" t="s">
        <v>15</v>
      </c>
      <c r="B48" s="75">
        <f t="shared" si="1"/>
        <v>-324.3</v>
      </c>
      <c r="C48" s="1">
        <v>2.0150609E7</v>
      </c>
      <c r="D48" s="1" t="s">
        <v>187</v>
      </c>
      <c r="E48" s="1" t="s">
        <v>74</v>
      </c>
      <c r="F48" s="1" t="s">
        <v>188</v>
      </c>
      <c r="G48" s="1" t="s">
        <v>91</v>
      </c>
      <c r="H48" s="1" t="s">
        <v>92</v>
      </c>
      <c r="I48" s="1">
        <v>324.3</v>
      </c>
      <c r="J48" s="1" t="s">
        <v>93</v>
      </c>
      <c r="K48" s="1" t="s">
        <v>189</v>
      </c>
    </row>
    <row r="49" ht="14.25" customHeight="1">
      <c r="A49" s="1" t="s">
        <v>72</v>
      </c>
      <c r="B49" s="75">
        <f t="shared" si="1"/>
        <v>80</v>
      </c>
      <c r="C49" s="1">
        <v>2.0150609E7</v>
      </c>
      <c r="D49" s="1" t="s">
        <v>101</v>
      </c>
      <c r="E49" s="1" t="s">
        <v>74</v>
      </c>
      <c r="F49" s="1" t="s">
        <v>102</v>
      </c>
      <c r="G49" s="1" t="s">
        <v>91</v>
      </c>
      <c r="H49" s="1" t="s">
        <v>77</v>
      </c>
      <c r="I49" s="1">
        <v>80.0</v>
      </c>
      <c r="J49" s="1" t="s">
        <v>93</v>
      </c>
      <c r="K49" s="1" t="s">
        <v>164</v>
      </c>
    </row>
    <row r="50" ht="14.25" customHeight="1">
      <c r="A50" s="1" t="s">
        <v>117</v>
      </c>
      <c r="B50" s="75">
        <f t="shared" si="1"/>
        <v>-62.01</v>
      </c>
      <c r="C50" s="1">
        <v>2.0150609E7</v>
      </c>
      <c r="D50" s="1" t="s">
        <v>118</v>
      </c>
      <c r="E50" s="1" t="s">
        <v>74</v>
      </c>
      <c r="F50" s="1" t="s">
        <v>119</v>
      </c>
      <c r="G50" s="1" t="s">
        <v>91</v>
      </c>
      <c r="H50" s="1" t="s">
        <v>92</v>
      </c>
      <c r="I50" s="1">
        <v>62.01</v>
      </c>
      <c r="J50" s="1" t="s">
        <v>93</v>
      </c>
      <c r="K50" s="1" t="s">
        <v>190</v>
      </c>
    </row>
    <row r="51" ht="14.25" customHeight="1">
      <c r="A51" s="1" t="s">
        <v>72</v>
      </c>
      <c r="B51" s="75">
        <f t="shared" si="1"/>
        <v>75</v>
      </c>
      <c r="C51" s="1">
        <v>2.0150601E7</v>
      </c>
      <c r="D51" s="1" t="s">
        <v>95</v>
      </c>
      <c r="E51" s="1" t="s">
        <v>74</v>
      </c>
      <c r="F51" s="1" t="s">
        <v>96</v>
      </c>
      <c r="G51" s="1" t="s">
        <v>76</v>
      </c>
      <c r="H51" s="1" t="s">
        <v>77</v>
      </c>
      <c r="I51" s="1">
        <v>75.0</v>
      </c>
      <c r="J51" s="1" t="s">
        <v>78</v>
      </c>
      <c r="K51" s="1" t="s">
        <v>168</v>
      </c>
    </row>
    <row r="52" ht="14.25" customHeight="1">
      <c r="A52" s="1" t="s">
        <v>72</v>
      </c>
      <c r="B52" s="75">
        <f t="shared" si="1"/>
        <v>75</v>
      </c>
      <c r="C52" s="1">
        <v>2.0150601E7</v>
      </c>
      <c r="D52" s="1" t="s">
        <v>109</v>
      </c>
      <c r="E52" s="1" t="s">
        <v>74</v>
      </c>
      <c r="F52" s="1" t="s">
        <v>110</v>
      </c>
      <c r="G52" s="1" t="s">
        <v>76</v>
      </c>
      <c r="H52" s="1" t="s">
        <v>77</v>
      </c>
      <c r="I52" s="1">
        <v>75.0</v>
      </c>
      <c r="J52" s="1" t="s">
        <v>78</v>
      </c>
      <c r="K52" s="1" t="s">
        <v>169</v>
      </c>
    </row>
    <row r="53" ht="14.25" customHeight="1">
      <c r="A53" s="1" t="s">
        <v>72</v>
      </c>
      <c r="B53" s="75">
        <f t="shared" si="1"/>
        <v>80</v>
      </c>
      <c r="C53" s="1">
        <v>2.0150601E7</v>
      </c>
      <c r="D53" s="1" t="s">
        <v>115</v>
      </c>
      <c r="E53" s="1" t="s">
        <v>74</v>
      </c>
      <c r="F53" s="1" t="s">
        <v>99</v>
      </c>
      <c r="G53" s="1" t="s">
        <v>91</v>
      </c>
      <c r="H53" s="1" t="s">
        <v>77</v>
      </c>
      <c r="I53" s="1">
        <v>80.0</v>
      </c>
      <c r="J53" s="1" t="s">
        <v>93</v>
      </c>
      <c r="K53" s="1" t="s">
        <v>170</v>
      </c>
    </row>
    <row r="54" ht="14.25" customHeight="1">
      <c r="A54" s="1" t="s">
        <v>72</v>
      </c>
      <c r="B54" s="75">
        <f t="shared" si="1"/>
        <v>950</v>
      </c>
      <c r="C54" s="1">
        <v>2.0150529E7</v>
      </c>
      <c r="D54" s="1" t="s">
        <v>172</v>
      </c>
      <c r="E54" s="1" t="s">
        <v>74</v>
      </c>
      <c r="F54" s="1" t="s">
        <v>173</v>
      </c>
      <c r="G54" s="1" t="s">
        <v>76</v>
      </c>
      <c r="H54" s="1" t="s">
        <v>77</v>
      </c>
      <c r="I54" s="1">
        <v>950.0</v>
      </c>
      <c r="J54" s="1" t="s">
        <v>78</v>
      </c>
      <c r="K54" s="1" t="s">
        <v>191</v>
      </c>
    </row>
    <row r="55" ht="14.25" customHeight="1">
      <c r="A55" s="1" t="s">
        <v>14</v>
      </c>
      <c r="B55" s="75">
        <f t="shared" si="1"/>
        <v>-1155.23</v>
      </c>
      <c r="C55" s="1">
        <v>2.0150521E7</v>
      </c>
      <c r="D55" s="1" t="s">
        <v>146</v>
      </c>
      <c r="E55" s="1" t="s">
        <v>74</v>
      </c>
      <c r="F55" s="1" t="s">
        <v>147</v>
      </c>
      <c r="G55" s="1" t="s">
        <v>91</v>
      </c>
      <c r="H55" s="1" t="s">
        <v>92</v>
      </c>
      <c r="I55" s="1">
        <v>1155.23</v>
      </c>
      <c r="J55" s="1" t="s">
        <v>93</v>
      </c>
      <c r="K55" s="1" t="s">
        <v>192</v>
      </c>
    </row>
    <row r="56" ht="14.25" customHeight="1">
      <c r="A56" s="1" t="s">
        <v>72</v>
      </c>
      <c r="B56" s="75">
        <f t="shared" si="1"/>
        <v>95</v>
      </c>
      <c r="C56" s="1">
        <v>2.0150521E7</v>
      </c>
      <c r="D56" s="1" t="s">
        <v>80</v>
      </c>
      <c r="E56" s="1" t="s">
        <v>74</v>
      </c>
      <c r="F56" s="1" t="s">
        <v>81</v>
      </c>
      <c r="G56" s="1" t="s">
        <v>76</v>
      </c>
      <c r="H56" s="1" t="s">
        <v>77</v>
      </c>
      <c r="I56" s="1">
        <v>95.0</v>
      </c>
      <c r="J56" s="1" t="s">
        <v>78</v>
      </c>
      <c r="K56" s="1" t="s">
        <v>160</v>
      </c>
    </row>
    <row r="57" ht="14.25" customHeight="1">
      <c r="A57" s="1" t="s">
        <v>117</v>
      </c>
      <c r="B57" s="75">
        <f t="shared" si="1"/>
        <v>-62.01</v>
      </c>
      <c r="C57" s="1">
        <v>2.0150514E7</v>
      </c>
      <c r="D57" s="1" t="s">
        <v>118</v>
      </c>
      <c r="E57" s="1" t="s">
        <v>74</v>
      </c>
      <c r="F57" s="1" t="s">
        <v>119</v>
      </c>
      <c r="G57" s="1" t="s">
        <v>91</v>
      </c>
      <c r="H57" s="1" t="s">
        <v>92</v>
      </c>
      <c r="I57" s="1">
        <v>62.01</v>
      </c>
      <c r="J57" s="1" t="s">
        <v>93</v>
      </c>
      <c r="K57" s="1" t="s">
        <v>193</v>
      </c>
    </row>
    <row r="58" ht="14.25" customHeight="1">
      <c r="A58" s="1" t="s">
        <v>72</v>
      </c>
      <c r="B58" s="75">
        <f t="shared" si="1"/>
        <v>80</v>
      </c>
      <c r="C58" s="1">
        <v>2.0150511E7</v>
      </c>
      <c r="D58" s="1" t="s">
        <v>101</v>
      </c>
      <c r="E58" s="1" t="s">
        <v>74</v>
      </c>
      <c r="F58" s="1" t="s">
        <v>102</v>
      </c>
      <c r="G58" s="1" t="s">
        <v>91</v>
      </c>
      <c r="H58" s="1" t="s">
        <v>77</v>
      </c>
      <c r="I58" s="1">
        <v>80.0</v>
      </c>
      <c r="J58" s="1" t="s">
        <v>93</v>
      </c>
      <c r="K58" s="1" t="s">
        <v>164</v>
      </c>
    </row>
    <row r="59" ht="14.25" customHeight="1">
      <c r="A59" s="1" t="s">
        <v>72</v>
      </c>
      <c r="B59" s="75">
        <f t="shared" si="1"/>
        <v>75</v>
      </c>
      <c r="C59" s="1">
        <v>2.0150504E7</v>
      </c>
      <c r="D59" s="1" t="s">
        <v>95</v>
      </c>
      <c r="E59" s="1" t="s">
        <v>74</v>
      </c>
      <c r="F59" s="1" t="s">
        <v>96</v>
      </c>
      <c r="G59" s="1" t="s">
        <v>76</v>
      </c>
      <c r="H59" s="1" t="s">
        <v>77</v>
      </c>
      <c r="I59" s="1">
        <v>75.0</v>
      </c>
      <c r="J59" s="1" t="s">
        <v>78</v>
      </c>
      <c r="K59" s="1" t="s">
        <v>168</v>
      </c>
    </row>
    <row r="60" ht="14.25" customHeight="1">
      <c r="A60" s="1" t="s">
        <v>72</v>
      </c>
      <c r="B60" s="75">
        <f t="shared" si="1"/>
        <v>75</v>
      </c>
      <c r="C60" s="1">
        <v>2.0150504E7</v>
      </c>
      <c r="D60" s="1" t="s">
        <v>109</v>
      </c>
      <c r="E60" s="1" t="s">
        <v>74</v>
      </c>
      <c r="F60" s="1" t="s">
        <v>110</v>
      </c>
      <c r="G60" s="1" t="s">
        <v>76</v>
      </c>
      <c r="H60" s="1" t="s">
        <v>77</v>
      </c>
      <c r="I60" s="1">
        <v>75.0</v>
      </c>
      <c r="J60" s="1" t="s">
        <v>78</v>
      </c>
      <c r="K60" s="1" t="s">
        <v>169</v>
      </c>
    </row>
    <row r="61" ht="14.25" customHeight="1">
      <c r="A61" s="1" t="s">
        <v>72</v>
      </c>
      <c r="B61" s="75">
        <f t="shared" si="1"/>
        <v>80</v>
      </c>
      <c r="C61" s="1">
        <v>2.0150504E7</v>
      </c>
      <c r="D61" s="1" t="s">
        <v>115</v>
      </c>
      <c r="E61" s="1" t="s">
        <v>74</v>
      </c>
      <c r="F61" s="1" t="s">
        <v>99</v>
      </c>
      <c r="G61" s="1" t="s">
        <v>91</v>
      </c>
      <c r="H61" s="1" t="s">
        <v>77</v>
      </c>
      <c r="I61" s="1">
        <v>80.0</v>
      </c>
      <c r="J61" s="1" t="s">
        <v>93</v>
      </c>
      <c r="K61" s="1" t="s">
        <v>170</v>
      </c>
    </row>
    <row r="62" ht="14.25" customHeight="1">
      <c r="A62" s="1" t="s">
        <v>22</v>
      </c>
      <c r="B62" s="75">
        <f t="shared" si="1"/>
        <v>-695</v>
      </c>
      <c r="C62" s="1">
        <v>2.0150428E7</v>
      </c>
      <c r="D62" s="1" t="s">
        <v>183</v>
      </c>
      <c r="E62" s="1" t="s">
        <v>74</v>
      </c>
      <c r="F62" s="1" t="s">
        <v>184</v>
      </c>
      <c r="G62" s="1" t="s">
        <v>91</v>
      </c>
      <c r="H62" s="1" t="s">
        <v>92</v>
      </c>
      <c r="I62" s="1">
        <v>695.0</v>
      </c>
      <c r="J62" s="1" t="s">
        <v>93</v>
      </c>
      <c r="K62" s="1" t="s">
        <v>194</v>
      </c>
    </row>
    <row r="63" ht="14.25" customHeight="1">
      <c r="A63" s="1" t="s">
        <v>133</v>
      </c>
      <c r="B63" s="75">
        <f t="shared" si="1"/>
        <v>-26.35</v>
      </c>
      <c r="C63" s="1">
        <v>2.0150428E7</v>
      </c>
      <c r="D63" s="1" t="s">
        <v>134</v>
      </c>
      <c r="E63" s="1" t="s">
        <v>74</v>
      </c>
      <c r="F63" s="1"/>
      <c r="G63" s="1" t="s">
        <v>135</v>
      </c>
      <c r="H63" s="1" t="s">
        <v>92</v>
      </c>
      <c r="I63" s="1">
        <v>26.35</v>
      </c>
      <c r="J63" s="1" t="s">
        <v>21</v>
      </c>
      <c r="K63" s="1" t="s">
        <v>195</v>
      </c>
    </row>
    <row r="64" ht="14.25" customHeight="1">
      <c r="A64" s="1" t="s">
        <v>72</v>
      </c>
      <c r="B64" s="75">
        <f t="shared" si="1"/>
        <v>95</v>
      </c>
      <c r="C64" s="1">
        <v>2.0150421E7</v>
      </c>
      <c r="D64" s="1" t="s">
        <v>80</v>
      </c>
      <c r="E64" s="1" t="s">
        <v>74</v>
      </c>
      <c r="F64" s="1" t="s">
        <v>81</v>
      </c>
      <c r="G64" s="1" t="s">
        <v>76</v>
      </c>
      <c r="H64" s="1" t="s">
        <v>77</v>
      </c>
      <c r="I64" s="1">
        <v>95.0</v>
      </c>
      <c r="J64" s="1" t="s">
        <v>78</v>
      </c>
      <c r="K64" s="1" t="s">
        <v>160</v>
      </c>
    </row>
    <row r="65" ht="14.25" customHeight="1">
      <c r="A65" s="1" t="s">
        <v>22</v>
      </c>
      <c r="B65" s="75">
        <f t="shared" si="1"/>
        <v>676.35</v>
      </c>
      <c r="C65" s="1">
        <v>2.0150417E7</v>
      </c>
      <c r="D65" s="1" t="s">
        <v>196</v>
      </c>
      <c r="E65" s="1" t="s">
        <v>74</v>
      </c>
      <c r="F65" s="1" t="s">
        <v>147</v>
      </c>
      <c r="G65" s="1" t="s">
        <v>76</v>
      </c>
      <c r="H65" s="1" t="s">
        <v>77</v>
      </c>
      <c r="I65" s="1">
        <v>676.35</v>
      </c>
      <c r="J65" s="1" t="s">
        <v>78</v>
      </c>
      <c r="K65" s="1" t="s">
        <v>197</v>
      </c>
    </row>
    <row r="66" ht="14.25" customHeight="1">
      <c r="A66" s="1" t="s">
        <v>72</v>
      </c>
      <c r="B66" s="75">
        <f t="shared" si="1"/>
        <v>75</v>
      </c>
      <c r="C66" s="1">
        <v>2.0150401E7</v>
      </c>
      <c r="D66" s="1" t="s">
        <v>95</v>
      </c>
      <c r="E66" s="1" t="s">
        <v>74</v>
      </c>
      <c r="F66" s="1" t="s">
        <v>96</v>
      </c>
      <c r="G66" s="1" t="s">
        <v>76</v>
      </c>
      <c r="H66" s="1" t="s">
        <v>77</v>
      </c>
      <c r="I66" s="1">
        <v>75.0</v>
      </c>
      <c r="J66" s="1" t="s">
        <v>78</v>
      </c>
      <c r="K66" s="1" t="s">
        <v>168</v>
      </c>
    </row>
    <row r="67" ht="14.25" customHeight="1">
      <c r="A67" s="1" t="s">
        <v>72</v>
      </c>
      <c r="B67" s="75">
        <f t="shared" si="1"/>
        <v>75</v>
      </c>
      <c r="C67" s="1">
        <v>2.0150401E7</v>
      </c>
      <c r="D67" s="1" t="s">
        <v>109</v>
      </c>
      <c r="E67" s="1" t="s">
        <v>74</v>
      </c>
      <c r="F67" s="1" t="s">
        <v>110</v>
      </c>
      <c r="G67" s="1" t="s">
        <v>76</v>
      </c>
      <c r="H67" s="1" t="s">
        <v>77</v>
      </c>
      <c r="I67" s="1">
        <v>75.0</v>
      </c>
      <c r="J67" s="1" t="s">
        <v>78</v>
      </c>
      <c r="K67" s="1" t="s">
        <v>169</v>
      </c>
    </row>
    <row r="68" ht="14.25" customHeight="1">
      <c r="A68" s="1" t="s">
        <v>72</v>
      </c>
      <c r="B68" s="75">
        <f t="shared" si="1"/>
        <v>80</v>
      </c>
      <c r="C68" s="1">
        <v>2.0150401E7</v>
      </c>
      <c r="D68" s="1" t="s">
        <v>115</v>
      </c>
      <c r="E68" s="1" t="s">
        <v>74</v>
      </c>
      <c r="F68" s="1" t="s">
        <v>99</v>
      </c>
      <c r="G68" s="1" t="s">
        <v>91</v>
      </c>
      <c r="H68" s="1" t="s">
        <v>77</v>
      </c>
      <c r="I68" s="1">
        <v>80.0</v>
      </c>
      <c r="J68" s="1" t="s">
        <v>93</v>
      </c>
      <c r="K68" s="1" t="s">
        <v>170</v>
      </c>
    </row>
    <row r="69" ht="14.25" customHeight="1">
      <c r="A69" s="1" t="s">
        <v>22</v>
      </c>
      <c r="B69" s="75">
        <f t="shared" si="1"/>
        <v>7.5</v>
      </c>
      <c r="C69" s="1">
        <v>2.0150326E7</v>
      </c>
      <c r="D69" s="1" t="s">
        <v>196</v>
      </c>
      <c r="E69" s="1" t="s">
        <v>74</v>
      </c>
      <c r="F69" s="1" t="s">
        <v>147</v>
      </c>
      <c r="G69" s="1" t="s">
        <v>76</v>
      </c>
      <c r="H69" s="1" t="s">
        <v>77</v>
      </c>
      <c r="I69" s="1">
        <v>7.5</v>
      </c>
      <c r="J69" s="1" t="s">
        <v>78</v>
      </c>
      <c r="K69" s="1" t="s">
        <v>198</v>
      </c>
    </row>
    <row r="70" ht="14.25" customHeight="1">
      <c r="A70" s="1" t="s">
        <v>72</v>
      </c>
      <c r="B70" s="75">
        <f t="shared" si="1"/>
        <v>95</v>
      </c>
      <c r="C70" s="1">
        <v>2.015032E7</v>
      </c>
      <c r="D70" s="1" t="s">
        <v>80</v>
      </c>
      <c r="E70" s="1" t="s">
        <v>74</v>
      </c>
      <c r="F70" s="1" t="s">
        <v>81</v>
      </c>
      <c r="G70" s="1" t="s">
        <v>76</v>
      </c>
      <c r="H70" s="1" t="s">
        <v>77</v>
      </c>
      <c r="I70" s="1">
        <v>95.0</v>
      </c>
      <c r="J70" s="1" t="s">
        <v>78</v>
      </c>
      <c r="K70" s="1" t="s">
        <v>160</v>
      </c>
    </row>
    <row r="71" ht="14.25" customHeight="1">
      <c r="A71" s="1" t="s">
        <v>72</v>
      </c>
      <c r="B71" s="75">
        <f t="shared" si="1"/>
        <v>150</v>
      </c>
      <c r="C71" s="1">
        <v>2.0150313E7</v>
      </c>
      <c r="D71" s="1" t="s">
        <v>109</v>
      </c>
      <c r="E71" s="1" t="s">
        <v>74</v>
      </c>
      <c r="F71" s="1" t="s">
        <v>110</v>
      </c>
      <c r="G71" s="1" t="s">
        <v>76</v>
      </c>
      <c r="H71" s="1" t="s">
        <v>77</v>
      </c>
      <c r="I71" s="1">
        <v>150.0</v>
      </c>
      <c r="J71" s="1" t="s">
        <v>78</v>
      </c>
      <c r="K71" s="1" t="s">
        <v>199</v>
      </c>
    </row>
    <row r="72" ht="14.25" customHeight="1">
      <c r="A72" s="1" t="s">
        <v>22</v>
      </c>
      <c r="B72" s="75">
        <f t="shared" si="1"/>
        <v>-1373.32</v>
      </c>
      <c r="C72" s="1">
        <v>2.0150313E7</v>
      </c>
      <c r="D72" s="1" t="s">
        <v>183</v>
      </c>
      <c r="E72" s="1" t="s">
        <v>74</v>
      </c>
      <c r="F72" s="1" t="s">
        <v>184</v>
      </c>
      <c r="G72" s="1" t="s">
        <v>91</v>
      </c>
      <c r="H72" s="1" t="s">
        <v>92</v>
      </c>
      <c r="I72" s="1">
        <v>1373.32</v>
      </c>
      <c r="J72" s="1" t="s">
        <v>93</v>
      </c>
      <c r="K72" s="1" t="s">
        <v>200</v>
      </c>
    </row>
    <row r="73" ht="14.25" customHeight="1">
      <c r="A73" s="1" t="s">
        <v>125</v>
      </c>
      <c r="B73" s="75">
        <f t="shared" si="1"/>
        <v>1000</v>
      </c>
      <c r="C73" s="1">
        <v>2.0150313E7</v>
      </c>
      <c r="D73" s="1" t="s">
        <v>126</v>
      </c>
      <c r="E73" s="1" t="s">
        <v>74</v>
      </c>
      <c r="F73" s="1"/>
      <c r="G73" s="1" t="s">
        <v>91</v>
      </c>
      <c r="H73" s="1" t="s">
        <v>77</v>
      </c>
      <c r="I73" s="1">
        <v>1000.0</v>
      </c>
      <c r="J73" s="1" t="s">
        <v>93</v>
      </c>
      <c r="K73" s="1"/>
    </row>
    <row r="74" ht="14.25" customHeight="1">
      <c r="A74" s="1" t="s">
        <v>117</v>
      </c>
      <c r="B74" s="75">
        <f t="shared" si="1"/>
        <v>-62.01</v>
      </c>
      <c r="C74" s="1">
        <v>2.0150313E7</v>
      </c>
      <c r="D74" s="1" t="s">
        <v>118</v>
      </c>
      <c r="E74" s="1" t="s">
        <v>74</v>
      </c>
      <c r="F74" s="1" t="s">
        <v>119</v>
      </c>
      <c r="G74" s="1" t="s">
        <v>91</v>
      </c>
      <c r="H74" s="1" t="s">
        <v>92</v>
      </c>
      <c r="I74" s="1">
        <v>62.01</v>
      </c>
      <c r="J74" s="1" t="s">
        <v>93</v>
      </c>
      <c r="K74" s="1" t="s">
        <v>201</v>
      </c>
    </row>
    <row r="75" ht="14.25" customHeight="1">
      <c r="A75" s="1" t="s">
        <v>117</v>
      </c>
      <c r="B75" s="75">
        <f t="shared" si="1"/>
        <v>-62.01</v>
      </c>
      <c r="C75" s="1">
        <v>2.0150313E7</v>
      </c>
      <c r="D75" s="1" t="s">
        <v>118</v>
      </c>
      <c r="E75" s="1" t="s">
        <v>74</v>
      </c>
      <c r="F75" s="1" t="s">
        <v>119</v>
      </c>
      <c r="G75" s="1" t="s">
        <v>91</v>
      </c>
      <c r="H75" s="1" t="s">
        <v>92</v>
      </c>
      <c r="I75" s="1">
        <v>62.01</v>
      </c>
      <c r="J75" s="1" t="s">
        <v>93</v>
      </c>
      <c r="K75" s="1" t="s">
        <v>202</v>
      </c>
    </row>
    <row r="76" ht="14.25" customHeight="1">
      <c r="A76" s="1" t="s">
        <v>22</v>
      </c>
      <c r="B76" s="75">
        <f t="shared" si="1"/>
        <v>-388.83</v>
      </c>
      <c r="C76" s="1">
        <v>2.0150313E7</v>
      </c>
      <c r="D76" s="1" t="s">
        <v>183</v>
      </c>
      <c r="E76" s="1" t="s">
        <v>74</v>
      </c>
      <c r="F76" s="1" t="s">
        <v>184</v>
      </c>
      <c r="G76" s="1" t="s">
        <v>91</v>
      </c>
      <c r="H76" s="1" t="s">
        <v>92</v>
      </c>
      <c r="I76" s="1">
        <v>388.83</v>
      </c>
      <c r="J76" s="1" t="s">
        <v>93</v>
      </c>
      <c r="K76" s="1" t="s">
        <v>203</v>
      </c>
    </row>
    <row r="77" ht="14.25" customHeight="1">
      <c r="A77" s="1" t="s">
        <v>72</v>
      </c>
      <c r="B77" s="75">
        <f t="shared" si="1"/>
        <v>80</v>
      </c>
      <c r="C77" s="1">
        <v>2.0150309E7</v>
      </c>
      <c r="D77" s="1" t="s">
        <v>101</v>
      </c>
      <c r="E77" s="1" t="s">
        <v>74</v>
      </c>
      <c r="F77" s="1" t="s">
        <v>102</v>
      </c>
      <c r="G77" s="1" t="s">
        <v>91</v>
      </c>
      <c r="H77" s="1" t="s">
        <v>77</v>
      </c>
      <c r="I77" s="1">
        <v>80.0</v>
      </c>
      <c r="J77" s="1" t="s">
        <v>93</v>
      </c>
      <c r="K77" s="1" t="s">
        <v>164</v>
      </c>
    </row>
    <row r="78" ht="14.25" customHeight="1">
      <c r="A78" s="1" t="s">
        <v>72</v>
      </c>
      <c r="B78" s="75">
        <f t="shared" si="1"/>
        <v>75</v>
      </c>
      <c r="C78" s="1">
        <v>2.0150302E7</v>
      </c>
      <c r="D78" s="1" t="s">
        <v>95</v>
      </c>
      <c r="E78" s="1" t="s">
        <v>74</v>
      </c>
      <c r="F78" s="1" t="s">
        <v>96</v>
      </c>
      <c r="G78" s="1" t="s">
        <v>76</v>
      </c>
      <c r="H78" s="1" t="s">
        <v>77</v>
      </c>
      <c r="I78" s="1">
        <v>75.0</v>
      </c>
      <c r="J78" s="1" t="s">
        <v>78</v>
      </c>
      <c r="K78" s="1" t="s">
        <v>168</v>
      </c>
    </row>
    <row r="79" ht="14.25" customHeight="1">
      <c r="A79" s="1" t="s">
        <v>72</v>
      </c>
      <c r="B79" s="75">
        <f t="shared" si="1"/>
        <v>80</v>
      </c>
      <c r="C79" s="1">
        <v>2.0150302E7</v>
      </c>
      <c r="D79" s="1" t="s">
        <v>115</v>
      </c>
      <c r="E79" s="1" t="s">
        <v>74</v>
      </c>
      <c r="F79" s="1" t="s">
        <v>99</v>
      </c>
      <c r="G79" s="1" t="s">
        <v>91</v>
      </c>
      <c r="H79" s="1" t="s">
        <v>77</v>
      </c>
      <c r="I79" s="1">
        <v>80.0</v>
      </c>
      <c r="J79" s="1" t="s">
        <v>93</v>
      </c>
      <c r="K79" s="1" t="s">
        <v>170</v>
      </c>
    </row>
    <row r="80" ht="14.25" customHeight="1">
      <c r="A80" s="1" t="s">
        <v>117</v>
      </c>
      <c r="B80" s="75">
        <f t="shared" si="1"/>
        <v>-62.01</v>
      </c>
      <c r="C80" s="1">
        <v>2.0150225E7</v>
      </c>
      <c r="D80" s="1" t="s">
        <v>118</v>
      </c>
      <c r="E80" s="1" t="s">
        <v>74</v>
      </c>
      <c r="F80" s="1" t="s">
        <v>119</v>
      </c>
      <c r="G80" s="1" t="s">
        <v>91</v>
      </c>
      <c r="H80" s="1" t="s">
        <v>92</v>
      </c>
      <c r="I80" s="1">
        <v>62.01</v>
      </c>
      <c r="J80" s="1" t="s">
        <v>93</v>
      </c>
      <c r="K80" s="1" t="s">
        <v>204</v>
      </c>
    </row>
    <row r="81" ht="14.25" customHeight="1">
      <c r="A81" s="1" t="s">
        <v>72</v>
      </c>
      <c r="B81" s="75">
        <f t="shared" si="1"/>
        <v>95</v>
      </c>
      <c r="C81" s="1">
        <v>2.015022E7</v>
      </c>
      <c r="D81" s="1" t="s">
        <v>80</v>
      </c>
      <c r="E81" s="1" t="s">
        <v>74</v>
      </c>
      <c r="F81" s="1" t="s">
        <v>81</v>
      </c>
      <c r="G81" s="1" t="s">
        <v>76</v>
      </c>
      <c r="H81" s="1" t="s">
        <v>77</v>
      </c>
      <c r="I81" s="1">
        <v>95.0</v>
      </c>
      <c r="J81" s="1" t="s">
        <v>78</v>
      </c>
      <c r="K81" s="1" t="s">
        <v>160</v>
      </c>
    </row>
    <row r="82" ht="14.25" customHeight="1">
      <c r="A82" s="1" t="s">
        <v>22</v>
      </c>
      <c r="B82" s="75">
        <f t="shared" si="1"/>
        <v>-65.07</v>
      </c>
      <c r="C82" s="1">
        <v>2.0150213E7</v>
      </c>
      <c r="D82" s="1" t="s">
        <v>183</v>
      </c>
      <c r="E82" s="1" t="s">
        <v>74</v>
      </c>
      <c r="F82" s="1" t="s">
        <v>184</v>
      </c>
      <c r="G82" s="1" t="s">
        <v>91</v>
      </c>
      <c r="H82" s="1" t="s">
        <v>92</v>
      </c>
      <c r="I82" s="1">
        <v>65.07</v>
      </c>
      <c r="J82" s="1" t="s">
        <v>93</v>
      </c>
      <c r="K82" s="1" t="s">
        <v>205</v>
      </c>
    </row>
    <row r="83" ht="14.25" customHeight="1">
      <c r="A83" s="1" t="s">
        <v>22</v>
      </c>
      <c r="B83" s="75">
        <f t="shared" si="1"/>
        <v>-686.66</v>
      </c>
      <c r="C83" s="1">
        <v>2.0150213E7</v>
      </c>
      <c r="D83" s="1" t="s">
        <v>183</v>
      </c>
      <c r="E83" s="1" t="s">
        <v>74</v>
      </c>
      <c r="F83" s="1" t="s">
        <v>184</v>
      </c>
      <c r="G83" s="1" t="s">
        <v>91</v>
      </c>
      <c r="H83" s="1" t="s">
        <v>92</v>
      </c>
      <c r="I83" s="1">
        <v>686.66</v>
      </c>
      <c r="J83" s="1" t="s">
        <v>93</v>
      </c>
      <c r="K83" s="1" t="s">
        <v>206</v>
      </c>
    </row>
    <row r="84" ht="14.25" customHeight="1">
      <c r="A84" s="1" t="s">
        <v>72</v>
      </c>
      <c r="B84" s="75">
        <f t="shared" si="1"/>
        <v>80</v>
      </c>
      <c r="C84" s="1">
        <v>2.0150209E7</v>
      </c>
      <c r="D84" s="1" t="s">
        <v>101</v>
      </c>
      <c r="E84" s="1" t="s">
        <v>74</v>
      </c>
      <c r="F84" s="1" t="s">
        <v>102</v>
      </c>
      <c r="G84" s="1" t="s">
        <v>91</v>
      </c>
      <c r="H84" s="1" t="s">
        <v>77</v>
      </c>
      <c r="I84" s="1">
        <v>80.0</v>
      </c>
      <c r="J84" s="1" t="s">
        <v>93</v>
      </c>
      <c r="K84" s="1" t="s">
        <v>164</v>
      </c>
    </row>
    <row r="85" ht="14.25" customHeight="1">
      <c r="A85" s="1" t="s">
        <v>22</v>
      </c>
      <c r="B85" s="75">
        <f t="shared" si="1"/>
        <v>-214.04</v>
      </c>
      <c r="C85" s="1">
        <v>2.0150209E7</v>
      </c>
      <c r="D85" s="1" t="s">
        <v>130</v>
      </c>
      <c r="E85" s="1" t="s">
        <v>74</v>
      </c>
      <c r="F85" s="1" t="s">
        <v>102</v>
      </c>
      <c r="G85" s="1" t="s">
        <v>91</v>
      </c>
      <c r="H85" s="1" t="s">
        <v>92</v>
      </c>
      <c r="I85" s="1">
        <v>214.04</v>
      </c>
      <c r="J85" s="1" t="s">
        <v>93</v>
      </c>
      <c r="K85" s="1" t="s">
        <v>207</v>
      </c>
    </row>
    <row r="86" ht="14.25" customHeight="1">
      <c r="A86" s="1" t="s">
        <v>72</v>
      </c>
      <c r="B86" s="75">
        <f t="shared" si="1"/>
        <v>75</v>
      </c>
      <c r="C86" s="1">
        <v>2.0150202E7</v>
      </c>
      <c r="D86" s="1" t="s">
        <v>95</v>
      </c>
      <c r="E86" s="1" t="s">
        <v>74</v>
      </c>
      <c r="F86" s="1" t="s">
        <v>96</v>
      </c>
      <c r="G86" s="1" t="s">
        <v>76</v>
      </c>
      <c r="H86" s="1" t="s">
        <v>77</v>
      </c>
      <c r="I86" s="1">
        <v>75.0</v>
      </c>
      <c r="J86" s="1" t="s">
        <v>78</v>
      </c>
      <c r="K86" s="1" t="s">
        <v>168</v>
      </c>
    </row>
    <row r="87" ht="14.25" customHeight="1">
      <c r="A87" s="1" t="s">
        <v>72</v>
      </c>
      <c r="B87" s="75">
        <f t="shared" si="1"/>
        <v>80</v>
      </c>
      <c r="C87" s="1">
        <v>2.0150202E7</v>
      </c>
      <c r="D87" s="1" t="s">
        <v>115</v>
      </c>
      <c r="E87" s="1" t="s">
        <v>74</v>
      </c>
      <c r="F87" s="1" t="s">
        <v>99</v>
      </c>
      <c r="G87" s="1" t="s">
        <v>91</v>
      </c>
      <c r="H87" s="1" t="s">
        <v>77</v>
      </c>
      <c r="I87" s="1">
        <v>80.0</v>
      </c>
      <c r="J87" s="1" t="s">
        <v>93</v>
      </c>
      <c r="K87" s="1" t="s">
        <v>170</v>
      </c>
    </row>
    <row r="88" ht="14.25" customHeight="1">
      <c r="A88" s="1" t="s">
        <v>133</v>
      </c>
      <c r="B88" s="75">
        <f t="shared" si="1"/>
        <v>-25.71</v>
      </c>
      <c r="C88" s="1">
        <v>2.0150128E7</v>
      </c>
      <c r="D88" s="1" t="s">
        <v>134</v>
      </c>
      <c r="E88" s="1" t="s">
        <v>74</v>
      </c>
      <c r="F88" s="1"/>
      <c r="G88" s="1" t="s">
        <v>135</v>
      </c>
      <c r="H88" s="1" t="s">
        <v>92</v>
      </c>
      <c r="I88" s="1">
        <v>25.71</v>
      </c>
      <c r="J88" s="1" t="s">
        <v>21</v>
      </c>
      <c r="K88" s="1" t="s">
        <v>208</v>
      </c>
    </row>
    <row r="89" ht="14.25" customHeight="1">
      <c r="A89" s="1" t="s">
        <v>117</v>
      </c>
      <c r="B89" s="75">
        <f t="shared" si="1"/>
        <v>-60.49</v>
      </c>
      <c r="C89" s="1">
        <v>2.0150122E7</v>
      </c>
      <c r="D89" s="1" t="s">
        <v>118</v>
      </c>
      <c r="E89" s="1" t="s">
        <v>74</v>
      </c>
      <c r="F89" s="1" t="s">
        <v>119</v>
      </c>
      <c r="G89" s="1" t="s">
        <v>91</v>
      </c>
      <c r="H89" s="1" t="s">
        <v>92</v>
      </c>
      <c r="I89" s="1">
        <v>60.49</v>
      </c>
      <c r="J89" s="1" t="s">
        <v>93</v>
      </c>
      <c r="K89" s="1" t="s">
        <v>209</v>
      </c>
    </row>
    <row r="90" ht="14.25" customHeight="1">
      <c r="A90" s="1" t="s">
        <v>72</v>
      </c>
      <c r="B90" s="75">
        <f t="shared" si="1"/>
        <v>95</v>
      </c>
      <c r="C90" s="1">
        <v>2.015012E7</v>
      </c>
      <c r="D90" s="1" t="s">
        <v>80</v>
      </c>
      <c r="E90" s="1" t="s">
        <v>74</v>
      </c>
      <c r="F90" s="1" t="s">
        <v>81</v>
      </c>
      <c r="G90" s="1" t="s">
        <v>76</v>
      </c>
      <c r="H90" s="1" t="s">
        <v>77</v>
      </c>
      <c r="I90" s="1">
        <v>95.0</v>
      </c>
      <c r="J90" s="1" t="s">
        <v>78</v>
      </c>
      <c r="K90" s="1" t="s">
        <v>160</v>
      </c>
    </row>
    <row r="91" ht="14.25" customHeight="1">
      <c r="A91" s="1" t="s">
        <v>22</v>
      </c>
      <c r="B91" s="75">
        <f t="shared" si="1"/>
        <v>-312.59</v>
      </c>
      <c r="C91" s="1">
        <v>2.0150113E7</v>
      </c>
      <c r="D91" s="1" t="s">
        <v>210</v>
      </c>
      <c r="E91" s="1" t="s">
        <v>74</v>
      </c>
      <c r="F91" s="1" t="s">
        <v>147</v>
      </c>
      <c r="G91" s="1" t="s">
        <v>91</v>
      </c>
      <c r="H91" s="1" t="s">
        <v>92</v>
      </c>
      <c r="I91" s="1">
        <v>312.59</v>
      </c>
      <c r="J91" s="1" t="s">
        <v>93</v>
      </c>
      <c r="K91" s="1" t="s">
        <v>211</v>
      </c>
    </row>
    <row r="92" ht="14.25" customHeight="1">
      <c r="A92" s="1" t="s">
        <v>72</v>
      </c>
      <c r="B92" s="75">
        <f t="shared" si="1"/>
        <v>80</v>
      </c>
      <c r="C92" s="1">
        <v>2.0150109E7</v>
      </c>
      <c r="D92" s="1" t="s">
        <v>101</v>
      </c>
      <c r="E92" s="1" t="s">
        <v>74</v>
      </c>
      <c r="F92" s="1" t="s">
        <v>102</v>
      </c>
      <c r="G92" s="1" t="s">
        <v>91</v>
      </c>
      <c r="H92" s="1" t="s">
        <v>77</v>
      </c>
      <c r="I92" s="1">
        <v>80.0</v>
      </c>
      <c r="J92" s="1" t="s">
        <v>93</v>
      </c>
      <c r="K92" s="1" t="s">
        <v>164</v>
      </c>
    </row>
    <row r="93" ht="14.25" customHeight="1">
      <c r="A93" s="1" t="s">
        <v>72</v>
      </c>
      <c r="B93" s="75">
        <f t="shared" si="1"/>
        <v>75</v>
      </c>
      <c r="C93" s="1">
        <v>2.0150102E7</v>
      </c>
      <c r="D93" s="1" t="s">
        <v>95</v>
      </c>
      <c r="E93" s="1" t="s">
        <v>74</v>
      </c>
      <c r="F93" s="1" t="s">
        <v>96</v>
      </c>
      <c r="G93" s="1" t="s">
        <v>76</v>
      </c>
      <c r="H93" s="1" t="s">
        <v>77</v>
      </c>
      <c r="I93" s="1">
        <v>75.0</v>
      </c>
      <c r="J93" s="1" t="s">
        <v>78</v>
      </c>
      <c r="K93" s="1" t="s">
        <v>168</v>
      </c>
    </row>
    <row r="94" ht="14.25" customHeight="1">
      <c r="A94" s="1" t="s">
        <v>72</v>
      </c>
      <c r="B94" s="75">
        <f t="shared" si="1"/>
        <v>75</v>
      </c>
      <c r="C94" s="1">
        <v>2.0150102E7</v>
      </c>
      <c r="D94" s="1" t="s">
        <v>212</v>
      </c>
      <c r="E94" s="1" t="s">
        <v>74</v>
      </c>
      <c r="F94" s="1" t="s">
        <v>213</v>
      </c>
      <c r="G94" s="1" t="s">
        <v>91</v>
      </c>
      <c r="H94" s="1" t="s">
        <v>77</v>
      </c>
      <c r="I94" s="1">
        <v>75.0</v>
      </c>
      <c r="J94" s="1" t="s">
        <v>93</v>
      </c>
      <c r="K94" s="1" t="s">
        <v>214</v>
      </c>
    </row>
    <row r="95" ht="14.25" customHeight="1">
      <c r="A95" s="1" t="s">
        <v>72</v>
      </c>
      <c r="B95" s="75">
        <f t="shared" si="1"/>
        <v>80</v>
      </c>
      <c r="C95" s="1">
        <v>2.0150102E7</v>
      </c>
      <c r="D95" s="1" t="s">
        <v>115</v>
      </c>
      <c r="E95" s="1" t="s">
        <v>74</v>
      </c>
      <c r="F95" s="1" t="s">
        <v>99</v>
      </c>
      <c r="G95" s="1" t="s">
        <v>91</v>
      </c>
      <c r="H95" s="1" t="s">
        <v>77</v>
      </c>
      <c r="I95" s="1">
        <v>80.0</v>
      </c>
      <c r="J95" s="1" t="s">
        <v>93</v>
      </c>
      <c r="K95" s="1" t="s">
        <v>170</v>
      </c>
    </row>
    <row r="96" ht="14.25" customHeight="1">
      <c r="A96" s="1"/>
      <c r="B96" s="75"/>
      <c r="C96" s="1"/>
      <c r="D96" s="1"/>
      <c r="E96" s="1"/>
      <c r="F96" s="1"/>
      <c r="G96" s="1"/>
      <c r="H96" s="1"/>
      <c r="I96" s="1"/>
      <c r="J96" s="1"/>
      <c r="K96" s="1"/>
    </row>
    <row r="97" ht="14.25" customHeight="1">
      <c r="A97" s="1"/>
      <c r="B97" s="75"/>
      <c r="C97" s="1"/>
      <c r="D97" s="1"/>
      <c r="E97" s="1"/>
      <c r="F97" s="1"/>
      <c r="G97" s="1"/>
      <c r="H97" s="1"/>
      <c r="I97" s="1"/>
      <c r="J97" s="1"/>
      <c r="K97" s="1"/>
    </row>
    <row r="98" ht="14.25" customHeight="1">
      <c r="A98" s="1"/>
      <c r="B98" s="75"/>
      <c r="C98" s="1"/>
      <c r="D98" s="1"/>
      <c r="E98" s="1"/>
      <c r="F98" s="1"/>
      <c r="G98" s="1"/>
      <c r="H98" s="1"/>
      <c r="I98" s="1"/>
      <c r="J98" s="1"/>
      <c r="K98" s="1"/>
    </row>
    <row r="99" ht="14.25" customHeight="1">
      <c r="A99" s="1"/>
      <c r="B99" s="75"/>
      <c r="C99" s="1"/>
      <c r="D99" s="1"/>
      <c r="E99" s="1"/>
      <c r="F99" s="1"/>
      <c r="G99" s="1"/>
      <c r="H99" s="1"/>
      <c r="I99" s="1"/>
      <c r="J99" s="1"/>
      <c r="K99" s="1"/>
    </row>
    <row r="100" ht="14.25" customHeight="1">
      <c r="A100" s="1"/>
      <c r="B100" s="75"/>
      <c r="C100" s="1"/>
      <c r="D100" s="1"/>
      <c r="E100" s="1"/>
      <c r="F100" s="1"/>
      <c r="G100" s="1"/>
      <c r="H100" s="1"/>
      <c r="I100" s="1"/>
      <c r="J100" s="1"/>
      <c r="K100" s="1"/>
    </row>
    <row r="101" ht="14.25" customHeight="1">
      <c r="A101" s="1"/>
      <c r="B101" s="75"/>
      <c r="C101" s="1"/>
      <c r="D101" s="1"/>
      <c r="E101" s="1"/>
      <c r="F101" s="1"/>
      <c r="G101" s="1"/>
      <c r="H101" s="1"/>
      <c r="I101" s="1"/>
      <c r="J101" s="1"/>
      <c r="K101" s="1"/>
    </row>
    <row r="102" ht="14.25" customHeight="1">
      <c r="A102" s="1"/>
      <c r="B102" s="75"/>
      <c r="C102" s="1"/>
      <c r="D102" s="1"/>
      <c r="E102" s="1"/>
      <c r="F102" s="1"/>
      <c r="G102" s="1"/>
      <c r="H102" s="1"/>
      <c r="I102" s="1"/>
      <c r="J102" s="1"/>
      <c r="K102" s="1"/>
    </row>
    <row r="103" ht="14.25" customHeight="1">
      <c r="A103" s="1"/>
      <c r="B103" s="75"/>
      <c r="C103" s="1"/>
      <c r="D103" s="1"/>
      <c r="E103" s="1"/>
      <c r="F103" s="1"/>
      <c r="G103" s="1"/>
      <c r="H103" s="1"/>
      <c r="I103" s="1"/>
      <c r="J103" s="1"/>
      <c r="K103" s="1"/>
    </row>
    <row r="104" ht="14.25" customHeight="1">
      <c r="A104" s="1"/>
      <c r="B104" s="75"/>
      <c r="C104" s="1"/>
      <c r="D104" s="1"/>
      <c r="E104" s="1"/>
      <c r="F104" s="1"/>
      <c r="G104" s="1"/>
      <c r="H104" s="1"/>
      <c r="I104" s="1"/>
      <c r="J104" s="1"/>
      <c r="K104" s="1"/>
    </row>
    <row r="105" ht="14.25" customHeight="1">
      <c r="A105" s="1"/>
      <c r="B105" s="75"/>
      <c r="C105" s="1"/>
      <c r="D105" s="1"/>
      <c r="E105" s="1"/>
      <c r="F105" s="1"/>
      <c r="G105" s="1"/>
      <c r="H105" s="1"/>
      <c r="I105" s="1"/>
      <c r="J105" s="1"/>
      <c r="K105" s="1"/>
    </row>
    <row r="106" ht="14.25" customHeight="1">
      <c r="A106" s="1"/>
      <c r="B106" s="75"/>
      <c r="C106" s="1"/>
      <c r="D106" s="1"/>
      <c r="E106" s="1"/>
      <c r="F106" s="1"/>
      <c r="G106" s="1"/>
      <c r="H106" s="1"/>
      <c r="I106" s="1"/>
      <c r="J106" s="1"/>
      <c r="K106" s="1"/>
    </row>
    <row r="107" ht="14.25" customHeight="1">
      <c r="A107" s="1"/>
      <c r="B107" s="75"/>
      <c r="C107" s="1"/>
      <c r="D107" s="1"/>
      <c r="E107" s="1"/>
      <c r="F107" s="1"/>
      <c r="G107" s="1"/>
      <c r="H107" s="1"/>
      <c r="I107" s="1"/>
      <c r="J107" s="1"/>
      <c r="K107" s="1"/>
    </row>
    <row r="108" ht="14.25" customHeight="1">
      <c r="A108" s="1"/>
      <c r="B108" s="75"/>
      <c r="C108" s="1"/>
      <c r="D108" s="1"/>
      <c r="E108" s="1"/>
      <c r="F108" s="1"/>
      <c r="G108" s="1"/>
      <c r="H108" s="1"/>
      <c r="I108" s="1"/>
      <c r="J108" s="1"/>
      <c r="K108" s="1"/>
    </row>
    <row r="109" ht="14.25" customHeight="1">
      <c r="A109" s="1"/>
      <c r="B109" s="75"/>
      <c r="C109" s="1"/>
      <c r="D109" s="1"/>
      <c r="E109" s="1"/>
      <c r="F109" s="1"/>
      <c r="G109" s="1"/>
      <c r="H109" s="1"/>
      <c r="I109" s="1"/>
      <c r="J109" s="1"/>
      <c r="K109" s="1"/>
    </row>
    <row r="110" ht="14.25" customHeight="1">
      <c r="A110" s="1"/>
      <c r="B110" s="75"/>
      <c r="C110" s="1"/>
      <c r="D110" s="1"/>
      <c r="E110" s="1"/>
      <c r="F110" s="1"/>
      <c r="G110" s="1"/>
      <c r="H110" s="1"/>
      <c r="I110" s="1"/>
      <c r="J110" s="1"/>
      <c r="K110" s="1"/>
    </row>
    <row r="111" ht="14.25" customHeight="1">
      <c r="A111" s="1"/>
      <c r="B111" s="75"/>
      <c r="C111" s="1"/>
      <c r="D111" s="1"/>
      <c r="E111" s="1"/>
      <c r="F111" s="1"/>
      <c r="G111" s="1"/>
      <c r="H111" s="1"/>
      <c r="I111" s="1"/>
      <c r="J111" s="1"/>
      <c r="K111" s="1"/>
    </row>
    <row r="112" ht="14.25" customHeight="1">
      <c r="A112" s="1"/>
      <c r="B112" s="75"/>
      <c r="C112" s="1"/>
      <c r="D112" s="1"/>
      <c r="E112" s="1"/>
      <c r="F112" s="1"/>
      <c r="G112" s="1"/>
      <c r="H112" s="1"/>
      <c r="I112" s="1"/>
      <c r="J112" s="1"/>
      <c r="K112" s="1"/>
    </row>
    <row r="113" ht="14.25" customHeight="1">
      <c r="A113" s="1"/>
      <c r="B113" s="75"/>
      <c r="C113" s="1"/>
      <c r="D113" s="1"/>
      <c r="E113" s="1"/>
      <c r="F113" s="1"/>
      <c r="G113" s="1"/>
      <c r="H113" s="1"/>
      <c r="I113" s="1"/>
      <c r="J113" s="1"/>
      <c r="K113" s="1"/>
    </row>
    <row r="114" ht="14.25" customHeight="1">
      <c r="A114" s="1"/>
      <c r="B114" s="75"/>
      <c r="C114" s="1"/>
      <c r="D114" s="1"/>
      <c r="E114" s="1"/>
      <c r="F114" s="1"/>
      <c r="G114" s="1"/>
      <c r="H114" s="1"/>
      <c r="I114" s="1"/>
      <c r="J114" s="1"/>
      <c r="K114" s="1"/>
    </row>
    <row r="115" ht="14.25" customHeight="1">
      <c r="A115" s="1"/>
      <c r="B115" s="75"/>
      <c r="C115" s="1"/>
      <c r="D115" s="1"/>
      <c r="E115" s="1"/>
      <c r="F115" s="1"/>
      <c r="G115" s="1"/>
      <c r="H115" s="1"/>
      <c r="I115" s="1"/>
      <c r="J115" s="1"/>
      <c r="K115" s="1"/>
    </row>
    <row r="116" ht="14.25" customHeight="1">
      <c r="A116" s="1"/>
      <c r="B116" s="75"/>
      <c r="C116" s="1"/>
      <c r="D116" s="1"/>
      <c r="E116" s="1"/>
      <c r="F116" s="1"/>
      <c r="G116" s="1"/>
      <c r="H116" s="1"/>
      <c r="I116" s="1"/>
      <c r="J116" s="1"/>
      <c r="K116" s="1"/>
    </row>
    <row r="117" ht="14.25" customHeight="1">
      <c r="A117" s="1"/>
      <c r="B117" s="75"/>
      <c r="C117" s="1"/>
      <c r="D117" s="1"/>
      <c r="E117" s="1"/>
      <c r="F117" s="1"/>
      <c r="G117" s="1"/>
      <c r="H117" s="1"/>
      <c r="I117" s="1"/>
      <c r="J117" s="1"/>
      <c r="K117" s="1"/>
    </row>
    <row r="118" ht="14.25" customHeight="1">
      <c r="A118" s="1"/>
      <c r="B118" s="75"/>
      <c r="C118" s="1"/>
      <c r="D118" s="1"/>
      <c r="E118" s="1"/>
      <c r="F118" s="1"/>
      <c r="G118" s="1"/>
      <c r="H118" s="1"/>
      <c r="I118" s="1"/>
      <c r="J118" s="1"/>
      <c r="K118" s="1"/>
    </row>
    <row r="119" ht="14.25" customHeight="1">
      <c r="A119" s="1"/>
      <c r="B119" s="75"/>
      <c r="C119" s="1"/>
      <c r="D119" s="1"/>
      <c r="E119" s="1"/>
      <c r="F119" s="1"/>
      <c r="G119" s="1"/>
      <c r="H119" s="1"/>
      <c r="I119" s="1"/>
      <c r="J119" s="1"/>
      <c r="K119" s="1"/>
    </row>
    <row r="120" ht="14.25" customHeight="1">
      <c r="A120" s="1"/>
      <c r="B120" s="75"/>
      <c r="C120" s="1"/>
      <c r="D120" s="1"/>
      <c r="E120" s="1"/>
      <c r="F120" s="1"/>
      <c r="G120" s="1"/>
      <c r="H120" s="1"/>
      <c r="I120" s="1"/>
      <c r="J120" s="1"/>
      <c r="K120" s="1"/>
    </row>
    <row r="121" ht="14.25" customHeight="1">
      <c r="A121" s="1"/>
      <c r="B121" s="75"/>
      <c r="C121" s="1"/>
      <c r="D121" s="1"/>
      <c r="E121" s="1"/>
      <c r="F121" s="1"/>
      <c r="G121" s="1"/>
      <c r="H121" s="1"/>
      <c r="I121" s="1"/>
      <c r="J121" s="1"/>
      <c r="K121" s="1"/>
    </row>
    <row r="122" ht="14.25" customHeight="1">
      <c r="A122" s="1"/>
      <c r="B122" s="75"/>
      <c r="C122" s="1"/>
      <c r="D122" s="1"/>
      <c r="E122" s="1"/>
      <c r="F122" s="1"/>
      <c r="G122" s="1"/>
      <c r="H122" s="1"/>
      <c r="I122" s="1"/>
      <c r="J122" s="1"/>
      <c r="K122" s="1"/>
    </row>
    <row r="123" ht="14.25" customHeight="1">
      <c r="A123" s="1"/>
      <c r="B123" s="75"/>
      <c r="C123" s="1"/>
      <c r="D123" s="1"/>
      <c r="E123" s="1"/>
      <c r="F123" s="1"/>
      <c r="G123" s="1"/>
      <c r="H123" s="1"/>
      <c r="I123" s="1"/>
      <c r="J123" s="1"/>
      <c r="K123" s="1"/>
    </row>
    <row r="124" ht="14.25" customHeight="1">
      <c r="A124" s="1"/>
      <c r="B124" s="75"/>
      <c r="C124" s="1"/>
      <c r="D124" s="1"/>
      <c r="E124" s="1"/>
      <c r="F124" s="1"/>
      <c r="G124" s="1"/>
      <c r="H124" s="1"/>
      <c r="I124" s="1"/>
      <c r="J124" s="1"/>
      <c r="K124" s="1"/>
    </row>
    <row r="125" ht="14.25" customHeight="1">
      <c r="A125" s="1"/>
      <c r="B125" s="75"/>
      <c r="C125" s="1"/>
      <c r="D125" s="1"/>
      <c r="E125" s="1"/>
      <c r="F125" s="1"/>
      <c r="G125" s="1"/>
      <c r="H125" s="1"/>
      <c r="I125" s="1"/>
      <c r="J125" s="1"/>
      <c r="K125" s="1"/>
    </row>
    <row r="126" ht="14.25" customHeight="1">
      <c r="A126" s="1"/>
      <c r="B126" s="75"/>
      <c r="C126" s="1"/>
      <c r="D126" s="1"/>
      <c r="E126" s="1"/>
      <c r="F126" s="1"/>
      <c r="G126" s="1"/>
      <c r="H126" s="1"/>
      <c r="I126" s="1"/>
      <c r="J126" s="1"/>
      <c r="K126" s="1"/>
    </row>
    <row r="127" ht="14.25" customHeight="1">
      <c r="A127" s="1"/>
      <c r="B127" s="75"/>
      <c r="C127" s="1"/>
      <c r="D127" s="1"/>
      <c r="E127" s="1"/>
      <c r="F127" s="1"/>
      <c r="G127" s="1"/>
      <c r="H127" s="1"/>
      <c r="I127" s="1"/>
      <c r="J127" s="1"/>
      <c r="K127" s="1"/>
    </row>
    <row r="128" ht="14.25" customHeight="1">
      <c r="A128" s="1"/>
      <c r="B128" s="75"/>
      <c r="C128" s="1"/>
      <c r="D128" s="1"/>
      <c r="E128" s="1"/>
      <c r="F128" s="1"/>
      <c r="G128" s="1"/>
      <c r="H128" s="1"/>
      <c r="I128" s="1"/>
      <c r="J128" s="1"/>
      <c r="K128" s="1"/>
    </row>
    <row r="129" ht="14.25" customHeight="1">
      <c r="A129" s="1"/>
      <c r="B129" s="75"/>
      <c r="C129" s="1"/>
      <c r="D129" s="1"/>
      <c r="E129" s="1"/>
      <c r="F129" s="1"/>
      <c r="G129" s="1"/>
      <c r="H129" s="1"/>
      <c r="I129" s="1"/>
      <c r="J129" s="1"/>
      <c r="K129" s="1"/>
    </row>
    <row r="130" ht="14.25" customHeight="1">
      <c r="A130" s="1"/>
      <c r="B130" s="75"/>
      <c r="C130" s="1"/>
      <c r="D130" s="1"/>
      <c r="E130" s="1"/>
      <c r="F130" s="1"/>
      <c r="G130" s="1"/>
      <c r="H130" s="1"/>
      <c r="I130" s="1"/>
      <c r="J130" s="1"/>
      <c r="K130" s="1"/>
    </row>
    <row r="131" ht="14.25" customHeight="1">
      <c r="A131" s="1"/>
      <c r="B131" s="75"/>
      <c r="C131" s="1"/>
      <c r="D131" s="1"/>
      <c r="E131" s="1"/>
      <c r="F131" s="1"/>
      <c r="G131" s="1"/>
      <c r="H131" s="1"/>
      <c r="I131" s="1"/>
      <c r="J131" s="1"/>
      <c r="K131" s="1"/>
    </row>
    <row r="132" ht="14.25" customHeight="1">
      <c r="A132" s="1"/>
      <c r="B132" s="75"/>
      <c r="C132" s="1"/>
      <c r="D132" s="1"/>
      <c r="E132" s="1"/>
      <c r="F132" s="1"/>
      <c r="G132" s="1"/>
      <c r="H132" s="1"/>
      <c r="I132" s="1"/>
      <c r="J132" s="1"/>
      <c r="K132" s="1"/>
    </row>
    <row r="133" ht="14.25" customHeight="1">
      <c r="A133" s="1"/>
      <c r="B133" s="75"/>
      <c r="C133" s="1"/>
      <c r="D133" s="1"/>
      <c r="E133" s="1"/>
      <c r="F133" s="1"/>
      <c r="G133" s="1"/>
      <c r="H133" s="1"/>
      <c r="I133" s="1"/>
      <c r="J133" s="1"/>
      <c r="K133" s="1"/>
    </row>
    <row r="134" ht="14.25" customHeight="1">
      <c r="A134" s="1"/>
      <c r="B134" s="75"/>
      <c r="C134" s="1"/>
      <c r="D134" s="1"/>
      <c r="E134" s="1"/>
      <c r="F134" s="1"/>
      <c r="G134" s="1"/>
      <c r="H134" s="1"/>
      <c r="I134" s="1"/>
      <c r="J134" s="1"/>
      <c r="K134" s="1"/>
    </row>
    <row r="135" ht="14.25" customHeight="1">
      <c r="A135" s="1"/>
      <c r="B135" s="75"/>
      <c r="C135" s="1"/>
      <c r="D135" s="1"/>
      <c r="E135" s="1"/>
      <c r="F135" s="1"/>
      <c r="G135" s="1"/>
      <c r="H135" s="1"/>
      <c r="I135" s="1"/>
      <c r="J135" s="1"/>
      <c r="K135" s="1"/>
    </row>
    <row r="136" ht="14.25" customHeight="1">
      <c r="A136" s="1"/>
      <c r="B136" s="75"/>
      <c r="C136" s="1"/>
      <c r="D136" s="1"/>
      <c r="E136" s="1"/>
      <c r="F136" s="1"/>
      <c r="G136" s="1"/>
      <c r="H136" s="1"/>
      <c r="I136" s="1"/>
      <c r="J136" s="1"/>
      <c r="K136" s="1"/>
    </row>
    <row r="137" ht="14.25" customHeight="1">
      <c r="A137" s="1"/>
      <c r="B137" s="75"/>
      <c r="C137" s="1"/>
      <c r="D137" s="1"/>
      <c r="E137" s="1"/>
      <c r="F137" s="1"/>
      <c r="G137" s="1"/>
      <c r="H137" s="1"/>
      <c r="I137" s="1"/>
      <c r="J137" s="1"/>
      <c r="K137" s="1"/>
    </row>
    <row r="138" ht="14.25" customHeight="1">
      <c r="A138" s="1"/>
      <c r="B138" s="75"/>
      <c r="C138" s="1"/>
      <c r="D138" s="1"/>
      <c r="E138" s="1"/>
      <c r="F138" s="1"/>
      <c r="G138" s="1"/>
      <c r="H138" s="1"/>
      <c r="I138" s="1"/>
      <c r="J138" s="1"/>
      <c r="K138" s="1"/>
    </row>
    <row r="139" ht="14.25" customHeight="1">
      <c r="A139" s="1"/>
      <c r="B139" s="75"/>
      <c r="C139" s="1"/>
      <c r="D139" s="1"/>
      <c r="E139" s="1"/>
      <c r="F139" s="1"/>
      <c r="G139" s="1"/>
      <c r="H139" s="1"/>
      <c r="I139" s="1"/>
      <c r="J139" s="1"/>
      <c r="K139" s="1"/>
    </row>
    <row r="140" ht="14.25" customHeight="1">
      <c r="A140" s="1"/>
      <c r="B140" s="75"/>
      <c r="C140" s="1"/>
      <c r="D140" s="1"/>
      <c r="E140" s="1"/>
      <c r="F140" s="1"/>
      <c r="G140" s="1"/>
      <c r="H140" s="1"/>
      <c r="I140" s="1"/>
      <c r="J140" s="1"/>
      <c r="K140" s="1"/>
    </row>
    <row r="141" ht="14.25" customHeight="1">
      <c r="A141" s="1"/>
      <c r="B141" s="75"/>
      <c r="C141" s="1"/>
      <c r="D141" s="1"/>
      <c r="E141" s="1"/>
      <c r="F141" s="1"/>
      <c r="G141" s="1"/>
      <c r="H141" s="1"/>
      <c r="I141" s="1"/>
      <c r="J141" s="1"/>
      <c r="K141" s="1"/>
    </row>
    <row r="142" ht="14.25" customHeight="1">
      <c r="A142" s="1"/>
      <c r="B142" s="75"/>
      <c r="C142" s="1"/>
      <c r="D142" s="1"/>
      <c r="E142" s="1"/>
      <c r="F142" s="1"/>
      <c r="G142" s="1"/>
      <c r="H142" s="1"/>
      <c r="I142" s="1"/>
      <c r="J142" s="1"/>
      <c r="K142" s="1"/>
    </row>
    <row r="143" ht="14.25" customHeight="1">
      <c r="A143" s="1"/>
      <c r="B143" s="75"/>
      <c r="C143" s="1"/>
      <c r="D143" s="1"/>
      <c r="E143" s="1"/>
      <c r="F143" s="1"/>
      <c r="G143" s="1"/>
      <c r="H143" s="1"/>
      <c r="I143" s="1"/>
      <c r="J143" s="1"/>
      <c r="K143" s="1"/>
    </row>
    <row r="144" ht="14.25" customHeight="1">
      <c r="A144" s="1"/>
      <c r="B144" s="75"/>
      <c r="C144" s="1"/>
      <c r="D144" s="1"/>
      <c r="E144" s="1"/>
      <c r="F144" s="1"/>
      <c r="G144" s="1"/>
      <c r="H144" s="1"/>
      <c r="I144" s="1"/>
      <c r="J144" s="1"/>
      <c r="K144" s="1"/>
    </row>
    <row r="145" ht="14.25" customHeight="1">
      <c r="A145" s="1"/>
      <c r="B145" s="75"/>
      <c r="C145" s="1"/>
      <c r="D145" s="1"/>
      <c r="E145" s="1"/>
      <c r="F145" s="1"/>
      <c r="G145" s="1"/>
      <c r="H145" s="1"/>
      <c r="I145" s="1"/>
      <c r="J145" s="1"/>
      <c r="K145" s="1"/>
    </row>
    <row r="146" ht="14.25" customHeight="1">
      <c r="A146" s="1"/>
      <c r="B146" s="75"/>
      <c r="C146" s="1"/>
      <c r="D146" s="1"/>
      <c r="E146" s="1"/>
      <c r="F146" s="1"/>
      <c r="G146" s="1"/>
      <c r="H146" s="1"/>
      <c r="I146" s="1"/>
      <c r="J146" s="1"/>
      <c r="K146" s="1"/>
    </row>
    <row r="147" ht="14.25" customHeight="1">
      <c r="A147" s="1"/>
      <c r="B147" s="75"/>
      <c r="C147" s="1"/>
      <c r="D147" s="1"/>
      <c r="E147" s="1"/>
      <c r="F147" s="1"/>
      <c r="G147" s="1"/>
      <c r="H147" s="1"/>
      <c r="I147" s="1"/>
      <c r="J147" s="1"/>
      <c r="K147" s="1"/>
    </row>
    <row r="148" ht="14.25" customHeight="1">
      <c r="A148" s="1"/>
      <c r="B148" s="75"/>
      <c r="C148" s="1"/>
      <c r="D148" s="1"/>
      <c r="E148" s="1"/>
      <c r="F148" s="1"/>
      <c r="G148" s="1"/>
      <c r="H148" s="1"/>
      <c r="I148" s="1"/>
      <c r="J148" s="1"/>
      <c r="K148" s="1"/>
    </row>
    <row r="149" ht="14.25" customHeight="1">
      <c r="A149" s="1"/>
      <c r="B149" s="75"/>
      <c r="C149" s="1"/>
      <c r="D149" s="1"/>
      <c r="E149" s="1"/>
      <c r="F149" s="1"/>
      <c r="G149" s="1"/>
      <c r="H149" s="1"/>
      <c r="I149" s="1"/>
      <c r="J149" s="1"/>
      <c r="K149" s="1"/>
    </row>
    <row r="150" ht="14.25" customHeight="1">
      <c r="A150" s="1"/>
      <c r="B150" s="75"/>
      <c r="C150" s="1"/>
      <c r="D150" s="1"/>
      <c r="E150" s="1"/>
      <c r="F150" s="1"/>
      <c r="G150" s="1"/>
      <c r="H150" s="1"/>
      <c r="I150" s="1"/>
      <c r="J150" s="1"/>
      <c r="K150" s="1"/>
    </row>
    <row r="151" ht="14.25" customHeight="1">
      <c r="A151" s="1"/>
      <c r="B151" s="75"/>
      <c r="C151" s="1"/>
      <c r="D151" s="1"/>
      <c r="E151" s="1"/>
      <c r="F151" s="1"/>
      <c r="G151" s="1"/>
      <c r="H151" s="1"/>
      <c r="I151" s="1"/>
      <c r="J151" s="1"/>
      <c r="K151" s="1"/>
    </row>
    <row r="152" ht="14.25" customHeight="1">
      <c r="A152" s="1"/>
      <c r="B152" s="75"/>
      <c r="C152" s="1"/>
      <c r="D152" s="1"/>
      <c r="E152" s="1"/>
      <c r="F152" s="1"/>
      <c r="G152" s="1"/>
      <c r="H152" s="1"/>
      <c r="I152" s="1"/>
      <c r="J152" s="1"/>
      <c r="K152" s="1"/>
    </row>
    <row r="153" ht="14.25" customHeight="1">
      <c r="A153" s="1"/>
      <c r="B153" s="75"/>
      <c r="C153" s="1"/>
      <c r="D153" s="1"/>
      <c r="E153" s="1"/>
      <c r="F153" s="1"/>
      <c r="G153" s="1"/>
      <c r="H153" s="1"/>
      <c r="I153" s="1"/>
      <c r="J153" s="1"/>
      <c r="K153" s="1"/>
    </row>
    <row r="154" ht="14.25" customHeight="1">
      <c r="A154" s="1"/>
      <c r="B154" s="75"/>
      <c r="C154" s="1"/>
      <c r="D154" s="1"/>
      <c r="E154" s="1"/>
      <c r="F154" s="1"/>
      <c r="G154" s="1"/>
      <c r="H154" s="1"/>
      <c r="I154" s="1"/>
      <c r="J154" s="1"/>
      <c r="K154" s="1"/>
    </row>
    <row r="155" ht="14.25" customHeight="1">
      <c r="A155" s="1"/>
      <c r="B155" s="75"/>
      <c r="C155" s="1"/>
      <c r="D155" s="1"/>
      <c r="E155" s="1"/>
      <c r="F155" s="1"/>
      <c r="G155" s="1"/>
      <c r="H155" s="1"/>
      <c r="I155" s="1"/>
      <c r="J155" s="1"/>
      <c r="K155" s="1"/>
    </row>
    <row r="156" ht="14.25" customHeight="1">
      <c r="A156" s="1"/>
      <c r="B156" s="75"/>
      <c r="C156" s="1"/>
      <c r="D156" s="1"/>
      <c r="E156" s="1"/>
      <c r="F156" s="1"/>
      <c r="G156" s="1"/>
      <c r="H156" s="1"/>
      <c r="I156" s="1"/>
      <c r="J156" s="1"/>
      <c r="K156" s="1"/>
    </row>
    <row r="157" ht="14.25" customHeight="1">
      <c r="A157" s="1"/>
      <c r="B157" s="75"/>
      <c r="C157" s="1"/>
      <c r="D157" s="1"/>
      <c r="E157" s="1"/>
      <c r="F157" s="1"/>
      <c r="G157" s="1"/>
      <c r="H157" s="1"/>
      <c r="I157" s="1"/>
      <c r="J157" s="1"/>
      <c r="K157" s="1"/>
    </row>
    <row r="158" ht="14.25" customHeight="1">
      <c r="A158" s="1"/>
      <c r="B158" s="75"/>
      <c r="C158" s="1"/>
      <c r="D158" s="1"/>
      <c r="E158" s="1"/>
      <c r="F158" s="1"/>
      <c r="G158" s="1"/>
      <c r="H158" s="1"/>
      <c r="I158" s="1"/>
      <c r="J158" s="1"/>
      <c r="K158" s="1"/>
    </row>
    <row r="159" ht="14.25" customHeight="1">
      <c r="A159" s="1"/>
      <c r="B159" s="75"/>
      <c r="C159" s="1"/>
      <c r="D159" s="1"/>
      <c r="E159" s="1"/>
      <c r="F159" s="1"/>
      <c r="G159" s="1"/>
      <c r="H159" s="1"/>
      <c r="I159" s="1"/>
      <c r="J159" s="1"/>
      <c r="K159" s="1"/>
    </row>
    <row r="160" ht="14.25" customHeight="1">
      <c r="A160" s="1"/>
      <c r="B160" s="75"/>
      <c r="C160" s="1"/>
      <c r="D160" s="1"/>
      <c r="E160" s="1"/>
      <c r="F160" s="1"/>
      <c r="G160" s="1"/>
      <c r="H160" s="1"/>
      <c r="I160" s="1"/>
      <c r="J160" s="1"/>
      <c r="K160" s="1"/>
    </row>
    <row r="161" ht="14.25" customHeight="1">
      <c r="A161" s="1"/>
      <c r="B161" s="75"/>
      <c r="C161" s="1"/>
      <c r="D161" s="1"/>
      <c r="E161" s="1"/>
      <c r="F161" s="1"/>
      <c r="G161" s="1"/>
      <c r="H161" s="1"/>
      <c r="I161" s="1"/>
      <c r="J161" s="1"/>
      <c r="K161" s="1"/>
    </row>
    <row r="162" ht="14.25" customHeight="1">
      <c r="A162" s="1"/>
      <c r="B162" s="75"/>
      <c r="C162" s="1"/>
      <c r="D162" s="1"/>
      <c r="E162" s="1"/>
      <c r="F162" s="1"/>
      <c r="G162" s="1"/>
      <c r="H162" s="1"/>
      <c r="I162" s="1"/>
      <c r="J162" s="1"/>
      <c r="K162" s="1"/>
    </row>
    <row r="163" ht="14.25" customHeight="1">
      <c r="A163" s="1"/>
      <c r="B163" s="75"/>
      <c r="C163" s="1"/>
      <c r="D163" s="1"/>
      <c r="E163" s="1"/>
      <c r="F163" s="1"/>
      <c r="G163" s="1"/>
      <c r="H163" s="1"/>
      <c r="I163" s="1"/>
      <c r="J163" s="1"/>
      <c r="K163" s="1"/>
    </row>
    <row r="164" ht="14.25" customHeight="1">
      <c r="A164" s="1"/>
      <c r="B164" s="75"/>
      <c r="C164" s="1"/>
      <c r="D164" s="1"/>
      <c r="E164" s="1"/>
      <c r="F164" s="1"/>
      <c r="G164" s="1"/>
      <c r="H164" s="1"/>
      <c r="I164" s="1"/>
      <c r="J164" s="1"/>
      <c r="K164" s="1"/>
    </row>
    <row r="165" ht="14.25" customHeight="1">
      <c r="A165" s="1"/>
      <c r="B165" s="75"/>
      <c r="C165" s="1"/>
      <c r="D165" s="1"/>
      <c r="E165" s="1"/>
      <c r="F165" s="1"/>
      <c r="G165" s="1"/>
      <c r="H165" s="1"/>
      <c r="I165" s="1"/>
      <c r="J165" s="1"/>
      <c r="K165" s="1"/>
    </row>
    <row r="166" ht="14.25" customHeight="1">
      <c r="A166" s="1"/>
      <c r="B166" s="75"/>
      <c r="C166" s="1"/>
      <c r="D166" s="1"/>
      <c r="E166" s="1"/>
      <c r="F166" s="1"/>
      <c r="G166" s="1"/>
      <c r="H166" s="1"/>
      <c r="I166" s="1"/>
      <c r="J166" s="1"/>
      <c r="K166" s="1"/>
    </row>
    <row r="167" ht="14.25" customHeight="1">
      <c r="A167" s="1"/>
      <c r="B167" s="75"/>
      <c r="C167" s="1"/>
      <c r="D167" s="1"/>
      <c r="E167" s="1"/>
      <c r="F167" s="1"/>
      <c r="G167" s="1"/>
      <c r="H167" s="1"/>
      <c r="I167" s="1"/>
      <c r="J167" s="1"/>
      <c r="K167" s="1"/>
    </row>
    <row r="168" ht="14.25" customHeight="1">
      <c r="A168" s="1"/>
      <c r="B168" s="75"/>
      <c r="C168" s="1"/>
      <c r="D168" s="1"/>
      <c r="E168" s="1"/>
      <c r="F168" s="1"/>
      <c r="G168" s="1"/>
      <c r="H168" s="1"/>
      <c r="I168" s="1"/>
      <c r="J168" s="1"/>
      <c r="K168" s="1"/>
    </row>
    <row r="169" ht="14.25" customHeight="1">
      <c r="A169" s="1"/>
      <c r="B169" s="75"/>
      <c r="C169" s="1"/>
      <c r="D169" s="1"/>
      <c r="E169" s="1"/>
      <c r="F169" s="1"/>
      <c r="G169" s="1"/>
      <c r="H169" s="1"/>
      <c r="I169" s="1"/>
      <c r="J169" s="1"/>
      <c r="K169" s="1"/>
    </row>
    <row r="170" ht="14.25" customHeight="1">
      <c r="A170" s="1"/>
      <c r="B170" s="75"/>
      <c r="C170" s="1"/>
      <c r="D170" s="1"/>
      <c r="E170" s="1"/>
      <c r="F170" s="1"/>
      <c r="G170" s="1"/>
      <c r="H170" s="1"/>
      <c r="I170" s="1"/>
      <c r="J170" s="1"/>
      <c r="K170" s="1"/>
    </row>
    <row r="171" ht="14.25" customHeight="1">
      <c r="A171" s="1"/>
      <c r="B171" s="75"/>
      <c r="C171" s="1"/>
      <c r="D171" s="1"/>
      <c r="E171" s="1"/>
      <c r="F171" s="1"/>
      <c r="G171" s="1"/>
      <c r="H171" s="1"/>
      <c r="I171" s="1"/>
      <c r="J171" s="1"/>
      <c r="K171" s="1"/>
    </row>
    <row r="172" ht="14.25" customHeight="1">
      <c r="A172" s="1"/>
      <c r="B172" s="75"/>
      <c r="C172" s="1"/>
      <c r="D172" s="1"/>
      <c r="E172" s="1"/>
      <c r="F172" s="1"/>
      <c r="G172" s="1"/>
      <c r="H172" s="1"/>
      <c r="I172" s="1"/>
      <c r="J172" s="1"/>
      <c r="K172" s="1"/>
    </row>
    <row r="173" ht="14.25" customHeight="1">
      <c r="A173" s="1"/>
      <c r="B173" s="75"/>
      <c r="C173" s="1"/>
      <c r="D173" s="1"/>
      <c r="E173" s="1"/>
      <c r="F173" s="1"/>
      <c r="G173" s="1"/>
      <c r="H173" s="1"/>
      <c r="I173" s="1"/>
      <c r="J173" s="1"/>
      <c r="K173" s="1"/>
    </row>
    <row r="174" ht="14.25" customHeight="1">
      <c r="A174" s="1"/>
      <c r="B174" s="75"/>
      <c r="C174" s="1"/>
      <c r="D174" s="1"/>
      <c r="E174" s="1"/>
      <c r="F174" s="1"/>
      <c r="G174" s="1"/>
      <c r="H174" s="1"/>
      <c r="I174" s="1"/>
      <c r="J174" s="1"/>
      <c r="K174" s="1"/>
    </row>
    <row r="175" ht="14.25" customHeight="1">
      <c r="A175" s="1"/>
      <c r="B175" s="75"/>
      <c r="C175" s="1"/>
      <c r="D175" s="1"/>
      <c r="E175" s="1"/>
      <c r="F175" s="1"/>
      <c r="G175" s="1"/>
      <c r="H175" s="1"/>
      <c r="I175" s="1"/>
      <c r="J175" s="1"/>
      <c r="K175" s="1"/>
    </row>
    <row r="176" ht="14.25" customHeight="1">
      <c r="A176" s="1"/>
      <c r="B176" s="75"/>
      <c r="C176" s="1"/>
      <c r="D176" s="1"/>
      <c r="E176" s="1"/>
      <c r="F176" s="1"/>
      <c r="G176" s="1"/>
      <c r="H176" s="1"/>
      <c r="I176" s="1"/>
      <c r="J176" s="1"/>
      <c r="K176" s="1"/>
    </row>
    <row r="177" ht="14.25" customHeight="1">
      <c r="A177" s="1"/>
      <c r="B177" s="75"/>
      <c r="C177" s="1"/>
      <c r="D177" s="1"/>
      <c r="E177" s="1"/>
      <c r="F177" s="1"/>
      <c r="G177" s="1"/>
      <c r="H177" s="1"/>
      <c r="I177" s="1"/>
      <c r="J177" s="1"/>
      <c r="K177" s="1"/>
    </row>
    <row r="178" ht="14.25" customHeight="1">
      <c r="A178" s="1"/>
      <c r="B178" s="75"/>
      <c r="C178" s="1"/>
      <c r="D178" s="1"/>
      <c r="E178" s="1"/>
      <c r="F178" s="1"/>
      <c r="G178" s="1"/>
      <c r="H178" s="1"/>
      <c r="I178" s="1"/>
      <c r="J178" s="1"/>
      <c r="K178" s="1"/>
    </row>
    <row r="179" ht="14.25" customHeight="1">
      <c r="A179" s="1"/>
      <c r="B179" s="75"/>
      <c r="C179" s="1"/>
      <c r="D179" s="1"/>
      <c r="E179" s="1"/>
      <c r="F179" s="1"/>
      <c r="G179" s="1"/>
      <c r="H179" s="1"/>
      <c r="I179" s="1"/>
      <c r="J179" s="1"/>
      <c r="K179" s="1"/>
    </row>
    <row r="180" ht="14.25" customHeight="1">
      <c r="A180" s="1"/>
      <c r="B180" s="75"/>
      <c r="C180" s="1"/>
      <c r="D180" s="1"/>
      <c r="E180" s="1"/>
      <c r="F180" s="1"/>
      <c r="G180" s="1"/>
      <c r="H180" s="1"/>
      <c r="I180" s="1"/>
      <c r="J180" s="1"/>
      <c r="K180" s="1"/>
    </row>
    <row r="181" ht="14.25" customHeight="1">
      <c r="A181" s="1"/>
      <c r="B181" s="75"/>
      <c r="C181" s="1"/>
      <c r="D181" s="1"/>
      <c r="E181" s="1"/>
      <c r="F181" s="1"/>
      <c r="G181" s="1"/>
      <c r="H181" s="1"/>
      <c r="I181" s="1"/>
      <c r="J181" s="1"/>
      <c r="K181" s="1"/>
    </row>
    <row r="182" ht="14.25" customHeight="1">
      <c r="A182" s="1"/>
      <c r="B182" s="75"/>
      <c r="C182" s="1"/>
      <c r="D182" s="1"/>
      <c r="E182" s="1"/>
      <c r="F182" s="1"/>
      <c r="G182" s="1"/>
      <c r="H182" s="1"/>
      <c r="I182" s="1"/>
      <c r="J182" s="1"/>
      <c r="K182" s="1"/>
    </row>
    <row r="183" ht="14.25" customHeight="1">
      <c r="A183" s="1"/>
      <c r="B183" s="75"/>
      <c r="C183" s="1"/>
      <c r="D183" s="1"/>
      <c r="E183" s="1"/>
      <c r="F183" s="1"/>
      <c r="G183" s="1"/>
      <c r="H183" s="1"/>
      <c r="I183" s="1"/>
      <c r="J183" s="1"/>
      <c r="K183" s="1"/>
    </row>
    <row r="184" ht="14.25" customHeight="1">
      <c r="A184" s="1"/>
      <c r="B184" s="75"/>
      <c r="C184" s="1"/>
      <c r="D184" s="1"/>
      <c r="E184" s="1"/>
      <c r="F184" s="1"/>
      <c r="G184" s="1"/>
      <c r="H184" s="1"/>
      <c r="I184" s="1"/>
      <c r="J184" s="1"/>
      <c r="K184" s="1"/>
    </row>
    <row r="185" ht="14.25" customHeight="1">
      <c r="A185" s="1"/>
      <c r="B185" s="75"/>
      <c r="C185" s="1"/>
      <c r="D185" s="1"/>
      <c r="E185" s="1"/>
      <c r="F185" s="1"/>
      <c r="G185" s="1"/>
      <c r="H185" s="1"/>
      <c r="I185" s="1"/>
      <c r="J185" s="1"/>
      <c r="K185" s="1"/>
    </row>
    <row r="186" ht="14.25" customHeight="1">
      <c r="A186" s="1"/>
      <c r="B186" s="75"/>
      <c r="C186" s="1"/>
      <c r="D186" s="1"/>
      <c r="E186" s="1"/>
      <c r="F186" s="1"/>
      <c r="G186" s="1"/>
      <c r="H186" s="1"/>
      <c r="I186" s="1"/>
      <c r="J186" s="1"/>
      <c r="K186" s="1"/>
    </row>
    <row r="187" ht="14.25" customHeight="1">
      <c r="A187" s="1"/>
      <c r="B187" s="75"/>
      <c r="C187" s="1"/>
      <c r="D187" s="1"/>
      <c r="E187" s="1"/>
      <c r="F187" s="1"/>
      <c r="G187" s="1"/>
      <c r="H187" s="1"/>
      <c r="I187" s="1"/>
      <c r="J187" s="1"/>
      <c r="K187" s="1"/>
    </row>
    <row r="188" ht="14.25" customHeight="1">
      <c r="A188" s="1"/>
      <c r="B188" s="75"/>
      <c r="C188" s="1"/>
      <c r="D188" s="1"/>
      <c r="E188" s="1"/>
      <c r="F188" s="1"/>
      <c r="G188" s="1"/>
      <c r="H188" s="1"/>
      <c r="I188" s="1"/>
      <c r="J188" s="1"/>
      <c r="K188" s="1"/>
    </row>
    <row r="189" ht="14.25" customHeight="1">
      <c r="A189" s="1"/>
      <c r="B189" s="75"/>
      <c r="C189" s="1"/>
      <c r="D189" s="1"/>
      <c r="E189" s="1"/>
      <c r="F189" s="1"/>
      <c r="G189" s="1"/>
      <c r="H189" s="1"/>
      <c r="I189" s="1"/>
      <c r="J189" s="1"/>
      <c r="K189" s="1"/>
    </row>
    <row r="190" ht="14.25" customHeight="1">
      <c r="A190" s="1"/>
      <c r="B190" s="75"/>
      <c r="C190" s="1"/>
      <c r="D190" s="1"/>
      <c r="E190" s="1"/>
      <c r="F190" s="1"/>
      <c r="G190" s="1"/>
      <c r="H190" s="1"/>
      <c r="I190" s="1"/>
      <c r="J190" s="1"/>
      <c r="K190" s="1"/>
    </row>
    <row r="191" ht="14.25" customHeight="1">
      <c r="A191" s="1"/>
      <c r="B191" s="75"/>
      <c r="C191" s="1"/>
      <c r="D191" s="1"/>
      <c r="E191" s="1"/>
      <c r="F191" s="1"/>
      <c r="G191" s="1"/>
      <c r="H191" s="1"/>
      <c r="I191" s="1"/>
      <c r="J191" s="1"/>
      <c r="K191" s="1"/>
    </row>
    <row r="192" ht="14.25" customHeight="1">
      <c r="A192" s="1"/>
      <c r="B192" s="75"/>
      <c r="C192" s="1"/>
      <c r="D192" s="1"/>
      <c r="E192" s="1"/>
      <c r="F192" s="1"/>
      <c r="G192" s="1"/>
      <c r="H192" s="1"/>
      <c r="I192" s="1"/>
      <c r="J192" s="1"/>
      <c r="K192" s="1"/>
    </row>
    <row r="193" ht="14.25" customHeight="1">
      <c r="A193" s="1"/>
      <c r="B193" s="75"/>
      <c r="C193" s="1"/>
      <c r="D193" s="1"/>
      <c r="E193" s="1"/>
      <c r="F193" s="1"/>
      <c r="G193" s="1"/>
      <c r="H193" s="1"/>
      <c r="I193" s="1"/>
      <c r="J193" s="1"/>
      <c r="K193" s="1"/>
    </row>
    <row r="194" ht="14.25" customHeight="1">
      <c r="A194" s="1"/>
      <c r="B194" s="75"/>
      <c r="C194" s="1"/>
      <c r="D194" s="1"/>
      <c r="E194" s="1"/>
      <c r="F194" s="1"/>
      <c r="G194" s="1"/>
      <c r="H194" s="1"/>
      <c r="I194" s="1"/>
      <c r="J194" s="1"/>
      <c r="K194" s="1"/>
    </row>
    <row r="195" ht="14.25" customHeight="1">
      <c r="A195" s="1"/>
      <c r="B195" s="75"/>
      <c r="C195" s="1"/>
      <c r="D195" s="1"/>
      <c r="E195" s="1"/>
      <c r="F195" s="1"/>
      <c r="G195" s="1"/>
      <c r="H195" s="1"/>
      <c r="I195" s="1"/>
      <c r="J195" s="1"/>
      <c r="K195" s="1"/>
    </row>
    <row r="196" ht="14.25" customHeight="1">
      <c r="A196" s="1"/>
      <c r="B196" s="75"/>
      <c r="C196" s="1"/>
      <c r="D196" s="1"/>
      <c r="E196" s="1"/>
      <c r="F196" s="1"/>
      <c r="G196" s="1"/>
      <c r="H196" s="1"/>
      <c r="I196" s="1"/>
      <c r="J196" s="1"/>
      <c r="K196" s="1"/>
    </row>
    <row r="197" ht="14.25" customHeight="1">
      <c r="A197" s="1"/>
      <c r="B197" s="75"/>
      <c r="C197" s="1"/>
      <c r="D197" s="1"/>
      <c r="E197" s="1"/>
      <c r="F197" s="1"/>
      <c r="G197" s="1"/>
      <c r="H197" s="1"/>
      <c r="I197" s="1"/>
      <c r="J197" s="1"/>
      <c r="K197" s="1"/>
    </row>
    <row r="198" ht="14.25" customHeight="1">
      <c r="A198" s="1"/>
      <c r="B198" s="75"/>
      <c r="C198" s="1"/>
      <c r="D198" s="1"/>
      <c r="E198" s="1"/>
      <c r="F198" s="1"/>
      <c r="G198" s="1"/>
      <c r="H198" s="1"/>
      <c r="I198" s="1"/>
      <c r="J198" s="1"/>
      <c r="K198" s="1"/>
    </row>
    <row r="199" ht="14.25" customHeight="1">
      <c r="A199" s="1"/>
      <c r="B199" s="75"/>
      <c r="C199" s="1"/>
      <c r="D199" s="1"/>
      <c r="E199" s="1"/>
      <c r="F199" s="1"/>
      <c r="G199" s="1"/>
      <c r="H199" s="1"/>
      <c r="I199" s="1"/>
      <c r="J199" s="1"/>
      <c r="K199" s="1"/>
    </row>
    <row r="200" ht="14.25" customHeight="1">
      <c r="A200" s="1"/>
      <c r="B200" s="75"/>
      <c r="C200" s="1"/>
      <c r="D200" s="1"/>
      <c r="E200" s="1"/>
      <c r="F200" s="1"/>
      <c r="G200" s="1"/>
      <c r="H200" s="1"/>
      <c r="I200" s="1"/>
      <c r="J200" s="1"/>
      <c r="K200" s="1"/>
    </row>
    <row r="201" ht="14.25" customHeight="1">
      <c r="A201" s="1"/>
      <c r="B201" s="75"/>
      <c r="C201" s="1"/>
      <c r="D201" s="1"/>
      <c r="E201" s="1"/>
      <c r="F201" s="1"/>
      <c r="G201" s="1"/>
      <c r="H201" s="1"/>
      <c r="I201" s="1"/>
      <c r="J201" s="1"/>
      <c r="K201" s="1"/>
    </row>
    <row r="202" ht="14.25" customHeight="1">
      <c r="A202" s="1"/>
      <c r="B202" s="75"/>
      <c r="C202" s="1"/>
      <c r="D202" s="1"/>
      <c r="E202" s="1"/>
      <c r="F202" s="1"/>
      <c r="G202" s="1"/>
      <c r="H202" s="1"/>
      <c r="I202" s="1"/>
      <c r="J202" s="1"/>
      <c r="K202" s="1"/>
    </row>
    <row r="203" ht="14.25" customHeight="1">
      <c r="A203" s="1"/>
      <c r="B203" s="75"/>
      <c r="C203" s="1"/>
      <c r="D203" s="1"/>
      <c r="E203" s="1"/>
      <c r="F203" s="1"/>
      <c r="G203" s="1"/>
      <c r="H203" s="1"/>
      <c r="I203" s="1"/>
      <c r="J203" s="1"/>
      <c r="K203" s="1"/>
    </row>
    <row r="204" ht="14.25" customHeight="1">
      <c r="A204" s="1"/>
      <c r="B204" s="75"/>
      <c r="C204" s="1"/>
      <c r="D204" s="1"/>
      <c r="E204" s="1"/>
      <c r="F204" s="1"/>
      <c r="G204" s="1"/>
      <c r="H204" s="1"/>
      <c r="I204" s="1"/>
      <c r="J204" s="1"/>
      <c r="K204" s="1"/>
    </row>
    <row r="205" ht="14.25" customHeight="1">
      <c r="A205" s="1"/>
      <c r="B205" s="75"/>
      <c r="C205" s="1"/>
      <c r="D205" s="1"/>
      <c r="E205" s="1"/>
      <c r="F205" s="1"/>
      <c r="G205" s="1"/>
      <c r="H205" s="1"/>
      <c r="I205" s="1"/>
      <c r="J205" s="1"/>
      <c r="K205" s="1"/>
    </row>
    <row r="206" ht="14.25" customHeight="1">
      <c r="A206" s="1"/>
      <c r="B206" s="75"/>
      <c r="C206" s="1"/>
      <c r="D206" s="1"/>
      <c r="E206" s="1"/>
      <c r="F206" s="1"/>
      <c r="G206" s="1"/>
      <c r="H206" s="1"/>
      <c r="I206" s="1"/>
      <c r="J206" s="1"/>
      <c r="K206" s="1"/>
    </row>
    <row r="207" ht="14.25" customHeight="1">
      <c r="A207" s="1"/>
      <c r="B207" s="75"/>
      <c r="C207" s="1"/>
      <c r="D207" s="1"/>
      <c r="E207" s="1"/>
      <c r="F207" s="1"/>
      <c r="G207" s="1"/>
      <c r="H207" s="1"/>
      <c r="I207" s="1"/>
      <c r="J207" s="1"/>
      <c r="K207" s="1"/>
    </row>
    <row r="208" ht="14.25" customHeight="1">
      <c r="A208" s="1"/>
      <c r="B208" s="75"/>
      <c r="C208" s="1"/>
      <c r="D208" s="1"/>
      <c r="E208" s="1"/>
      <c r="F208" s="1"/>
      <c r="G208" s="1"/>
      <c r="H208" s="1"/>
      <c r="I208" s="1"/>
      <c r="J208" s="1"/>
      <c r="K208" s="1"/>
    </row>
    <row r="209" ht="14.25" customHeight="1">
      <c r="A209" s="1"/>
      <c r="B209" s="75"/>
      <c r="C209" s="1"/>
      <c r="D209" s="1"/>
      <c r="E209" s="1"/>
      <c r="F209" s="1"/>
      <c r="G209" s="1"/>
      <c r="H209" s="1"/>
      <c r="I209" s="1"/>
      <c r="J209" s="1"/>
      <c r="K209" s="1"/>
    </row>
    <row r="210" ht="14.25" customHeight="1">
      <c r="A210" s="1"/>
      <c r="B210" s="75"/>
      <c r="C210" s="1"/>
      <c r="D210" s="1"/>
      <c r="E210" s="1"/>
      <c r="F210" s="1"/>
      <c r="G210" s="1"/>
      <c r="H210" s="1"/>
      <c r="I210" s="1"/>
      <c r="J210" s="1"/>
      <c r="K210" s="1"/>
    </row>
    <row r="211" ht="14.25" customHeight="1">
      <c r="A211" s="1"/>
      <c r="B211" s="75"/>
      <c r="C211" s="1"/>
      <c r="D211" s="1"/>
      <c r="E211" s="1"/>
      <c r="F211" s="1"/>
      <c r="G211" s="1"/>
      <c r="H211" s="1"/>
      <c r="I211" s="1"/>
      <c r="J211" s="1"/>
      <c r="K211" s="1"/>
    </row>
    <row r="212" ht="14.25" customHeight="1">
      <c r="A212" s="1"/>
      <c r="B212" s="75"/>
      <c r="C212" s="1"/>
      <c r="D212" s="1"/>
      <c r="E212" s="1"/>
      <c r="F212" s="1"/>
      <c r="G212" s="1"/>
      <c r="H212" s="1"/>
      <c r="I212" s="1"/>
      <c r="J212" s="1"/>
      <c r="K212" s="1"/>
    </row>
    <row r="213" ht="14.25" customHeight="1">
      <c r="A213" s="1"/>
      <c r="B213" s="75"/>
      <c r="C213" s="1"/>
      <c r="D213" s="1"/>
      <c r="E213" s="1"/>
      <c r="F213" s="1"/>
      <c r="G213" s="1"/>
      <c r="H213" s="1"/>
      <c r="I213" s="1"/>
      <c r="J213" s="1"/>
      <c r="K213" s="1"/>
    </row>
    <row r="214" ht="14.25" customHeight="1">
      <c r="A214" s="1"/>
      <c r="B214" s="75"/>
      <c r="C214" s="1"/>
      <c r="D214" s="1"/>
      <c r="E214" s="1"/>
      <c r="F214" s="1"/>
      <c r="G214" s="1"/>
      <c r="H214" s="1"/>
      <c r="I214" s="1"/>
      <c r="J214" s="1"/>
      <c r="K214" s="1"/>
    </row>
    <row r="215" ht="14.25" customHeight="1">
      <c r="A215" s="1"/>
      <c r="B215" s="75"/>
      <c r="C215" s="1"/>
      <c r="D215" s="1"/>
      <c r="E215" s="1"/>
      <c r="F215" s="1"/>
      <c r="G215" s="1"/>
      <c r="H215" s="1"/>
      <c r="I215" s="1"/>
      <c r="J215" s="1"/>
      <c r="K215" s="1"/>
    </row>
    <row r="216" ht="14.25" customHeight="1">
      <c r="A216" s="1"/>
      <c r="B216" s="75"/>
      <c r="C216" s="1"/>
      <c r="D216" s="1"/>
      <c r="E216" s="1"/>
      <c r="F216" s="1"/>
      <c r="G216" s="1"/>
      <c r="H216" s="1"/>
      <c r="I216" s="1"/>
      <c r="J216" s="1"/>
      <c r="K216" s="1"/>
    </row>
    <row r="217" ht="14.25" customHeight="1">
      <c r="A217" s="1"/>
      <c r="B217" s="75"/>
      <c r="C217" s="1"/>
      <c r="D217" s="1"/>
      <c r="E217" s="1"/>
      <c r="F217" s="1"/>
      <c r="G217" s="1"/>
      <c r="H217" s="1"/>
      <c r="I217" s="1"/>
      <c r="J217" s="1"/>
      <c r="K217" s="1"/>
    </row>
    <row r="218" ht="14.25" customHeight="1">
      <c r="A218" s="1"/>
      <c r="B218" s="75"/>
      <c r="C218" s="1"/>
      <c r="D218" s="1"/>
      <c r="E218" s="1"/>
      <c r="F218" s="1"/>
      <c r="G218" s="1"/>
      <c r="H218" s="1"/>
      <c r="I218" s="1"/>
      <c r="J218" s="1"/>
      <c r="K218" s="1"/>
    </row>
    <row r="219" ht="14.25" customHeight="1">
      <c r="A219" s="1"/>
      <c r="B219" s="75"/>
      <c r="C219" s="1"/>
      <c r="D219" s="1"/>
      <c r="E219" s="1"/>
      <c r="F219" s="1"/>
      <c r="G219" s="1"/>
      <c r="H219" s="1"/>
      <c r="I219" s="1"/>
      <c r="J219" s="1"/>
      <c r="K219" s="1"/>
    </row>
    <row r="220" ht="14.25" customHeight="1">
      <c r="A220" s="1"/>
      <c r="B220" s="75"/>
      <c r="C220" s="1"/>
      <c r="D220" s="1"/>
      <c r="E220" s="1"/>
      <c r="F220" s="1"/>
      <c r="G220" s="1"/>
      <c r="H220" s="1"/>
      <c r="I220" s="1"/>
      <c r="J220" s="1"/>
      <c r="K220" s="1"/>
    </row>
    <row r="221" ht="14.25" customHeight="1">
      <c r="A221" s="1"/>
      <c r="B221" s="75"/>
      <c r="C221" s="1"/>
      <c r="D221" s="1"/>
      <c r="E221" s="1"/>
      <c r="F221" s="1"/>
      <c r="G221" s="1"/>
      <c r="H221" s="1"/>
      <c r="I221" s="1"/>
      <c r="J221" s="1"/>
      <c r="K221" s="1"/>
    </row>
    <row r="222" ht="14.25" customHeight="1">
      <c r="A222" s="1"/>
      <c r="B222" s="75"/>
      <c r="C222" s="1"/>
      <c r="D222" s="1"/>
      <c r="E222" s="1"/>
      <c r="F222" s="1"/>
      <c r="G222" s="1"/>
      <c r="H222" s="1"/>
      <c r="I222" s="1"/>
      <c r="J222" s="1"/>
      <c r="K222" s="1"/>
    </row>
    <row r="223" ht="14.25" customHeight="1">
      <c r="A223" s="1"/>
      <c r="B223" s="75"/>
      <c r="C223" s="1"/>
      <c r="D223" s="1"/>
      <c r="E223" s="1"/>
      <c r="F223" s="1"/>
      <c r="G223" s="1"/>
      <c r="H223" s="1"/>
      <c r="I223" s="1"/>
      <c r="J223" s="1"/>
      <c r="K223" s="1"/>
    </row>
    <row r="224" ht="14.25" customHeight="1">
      <c r="A224" s="1"/>
      <c r="B224" s="75"/>
      <c r="C224" s="1"/>
      <c r="D224" s="1"/>
      <c r="E224" s="1"/>
      <c r="F224" s="1"/>
      <c r="G224" s="1"/>
      <c r="H224" s="1"/>
      <c r="I224" s="1"/>
      <c r="J224" s="1"/>
      <c r="K224" s="1"/>
    </row>
    <row r="225" ht="14.25" customHeight="1">
      <c r="A225" s="1"/>
      <c r="B225" s="75"/>
      <c r="C225" s="1"/>
      <c r="D225" s="1"/>
      <c r="E225" s="1"/>
      <c r="F225" s="1"/>
      <c r="G225" s="1"/>
      <c r="H225" s="1"/>
      <c r="I225" s="1"/>
      <c r="J225" s="1"/>
      <c r="K225" s="1"/>
    </row>
    <row r="226" ht="14.25" customHeight="1">
      <c r="A226" s="1"/>
      <c r="B226" s="75"/>
      <c r="C226" s="1"/>
      <c r="D226" s="1"/>
      <c r="E226" s="1"/>
      <c r="F226" s="1"/>
      <c r="G226" s="1"/>
      <c r="H226" s="1"/>
      <c r="I226" s="1"/>
      <c r="J226" s="1"/>
      <c r="K226" s="1"/>
    </row>
    <row r="227" ht="14.25" customHeight="1">
      <c r="A227" s="1"/>
      <c r="B227" s="75"/>
      <c r="C227" s="1"/>
      <c r="D227" s="1"/>
      <c r="E227" s="1"/>
      <c r="F227" s="1"/>
      <c r="G227" s="1"/>
      <c r="H227" s="1"/>
      <c r="I227" s="1"/>
      <c r="J227" s="1"/>
      <c r="K227" s="1"/>
    </row>
    <row r="228" ht="14.25" customHeight="1">
      <c r="A228" s="1"/>
      <c r="B228" s="75"/>
      <c r="C228" s="1"/>
      <c r="D228" s="1"/>
      <c r="E228" s="1"/>
      <c r="F228" s="1"/>
      <c r="G228" s="1"/>
      <c r="H228" s="1"/>
      <c r="I228" s="1"/>
      <c r="J228" s="1"/>
      <c r="K228" s="1"/>
    </row>
    <row r="229" ht="14.25" customHeight="1">
      <c r="A229" s="1"/>
      <c r="B229" s="75"/>
      <c r="C229" s="1"/>
      <c r="D229" s="1"/>
      <c r="E229" s="1"/>
      <c r="F229" s="1"/>
      <c r="G229" s="1"/>
      <c r="H229" s="1"/>
      <c r="I229" s="1"/>
      <c r="J229" s="1"/>
      <c r="K229" s="1"/>
    </row>
    <row r="230" ht="14.25" customHeight="1">
      <c r="A230" s="1"/>
      <c r="B230" s="75"/>
      <c r="C230" s="1"/>
      <c r="D230" s="1"/>
      <c r="E230" s="1"/>
      <c r="F230" s="1"/>
      <c r="G230" s="1"/>
      <c r="H230" s="1"/>
      <c r="I230" s="1"/>
      <c r="J230" s="1"/>
      <c r="K230" s="1"/>
    </row>
    <row r="231" ht="14.25" customHeight="1">
      <c r="A231" s="1"/>
      <c r="B231" s="75"/>
      <c r="C231" s="1"/>
      <c r="D231" s="1"/>
      <c r="E231" s="1"/>
      <c r="F231" s="1"/>
      <c r="G231" s="1"/>
      <c r="H231" s="1"/>
      <c r="I231" s="1"/>
      <c r="J231" s="1"/>
      <c r="K231" s="1"/>
    </row>
    <row r="232" ht="14.25" customHeight="1">
      <c r="A232" s="1"/>
      <c r="B232" s="75"/>
      <c r="C232" s="1"/>
      <c r="D232" s="1"/>
      <c r="E232" s="1"/>
      <c r="F232" s="1"/>
      <c r="G232" s="1"/>
      <c r="H232" s="1"/>
      <c r="I232" s="1"/>
      <c r="J232" s="1"/>
      <c r="K232" s="1"/>
    </row>
    <row r="233" ht="14.25" customHeight="1">
      <c r="A233" s="1"/>
      <c r="B233" s="75"/>
      <c r="C233" s="1"/>
      <c r="D233" s="1"/>
      <c r="E233" s="1"/>
      <c r="F233" s="1"/>
      <c r="G233" s="1"/>
      <c r="H233" s="1"/>
      <c r="I233" s="1"/>
      <c r="J233" s="1"/>
      <c r="K233" s="1"/>
    </row>
    <row r="234" ht="14.25" customHeight="1">
      <c r="A234" s="1"/>
      <c r="B234" s="75"/>
      <c r="C234" s="1"/>
      <c r="D234" s="1"/>
      <c r="E234" s="1"/>
      <c r="F234" s="1"/>
      <c r="G234" s="1"/>
      <c r="H234" s="1"/>
      <c r="I234" s="1"/>
      <c r="J234" s="1"/>
      <c r="K234" s="1"/>
    </row>
    <row r="235" ht="14.25" customHeight="1">
      <c r="A235" s="1"/>
      <c r="B235" s="75"/>
      <c r="C235" s="1"/>
      <c r="D235" s="1"/>
      <c r="E235" s="1"/>
      <c r="F235" s="1"/>
      <c r="G235" s="1"/>
      <c r="H235" s="1"/>
      <c r="I235" s="1"/>
      <c r="J235" s="1"/>
      <c r="K235" s="1"/>
    </row>
    <row r="236" ht="14.25" customHeight="1">
      <c r="A236" s="1"/>
      <c r="B236" s="75"/>
      <c r="C236" s="1"/>
      <c r="D236" s="1"/>
      <c r="E236" s="1"/>
      <c r="F236" s="1"/>
      <c r="G236" s="1"/>
      <c r="H236" s="1"/>
      <c r="I236" s="1"/>
      <c r="J236" s="1"/>
      <c r="K236" s="1"/>
    </row>
    <row r="237" ht="14.25" customHeight="1">
      <c r="A237" s="1"/>
      <c r="B237" s="75"/>
      <c r="C237" s="1"/>
      <c r="D237" s="1"/>
      <c r="E237" s="1"/>
      <c r="F237" s="1"/>
      <c r="G237" s="1"/>
      <c r="H237" s="1"/>
      <c r="I237" s="1"/>
      <c r="J237" s="1"/>
      <c r="K237" s="1"/>
    </row>
    <row r="238" ht="14.25" customHeight="1">
      <c r="A238" s="1"/>
      <c r="B238" s="75"/>
      <c r="C238" s="1"/>
      <c r="D238" s="1"/>
      <c r="E238" s="1"/>
      <c r="F238" s="1"/>
      <c r="G238" s="1"/>
      <c r="H238" s="1"/>
      <c r="I238" s="1"/>
      <c r="J238" s="1"/>
      <c r="K238" s="1"/>
    </row>
    <row r="239" ht="14.25" customHeight="1">
      <c r="A239" s="1"/>
      <c r="B239" s="75"/>
      <c r="C239" s="1"/>
      <c r="D239" s="1"/>
      <c r="E239" s="1"/>
      <c r="F239" s="1"/>
      <c r="G239" s="1"/>
      <c r="H239" s="1"/>
      <c r="I239" s="1"/>
      <c r="J239" s="1"/>
      <c r="K239" s="1"/>
    </row>
    <row r="240" ht="14.25" customHeight="1">
      <c r="A240" s="1"/>
      <c r="B240" s="75"/>
      <c r="C240" s="1"/>
      <c r="D240" s="1"/>
      <c r="E240" s="1"/>
      <c r="F240" s="1"/>
      <c r="G240" s="1"/>
      <c r="H240" s="1"/>
      <c r="I240" s="1"/>
      <c r="J240" s="1"/>
      <c r="K240" s="1"/>
    </row>
    <row r="241" ht="14.25" customHeight="1">
      <c r="A241" s="1"/>
      <c r="B241" s="75"/>
      <c r="C241" s="1"/>
      <c r="D241" s="1"/>
      <c r="E241" s="1"/>
      <c r="F241" s="1"/>
      <c r="G241" s="1"/>
      <c r="H241" s="1"/>
      <c r="I241" s="1"/>
      <c r="J241" s="1"/>
      <c r="K241" s="1"/>
    </row>
    <row r="242" ht="14.25" customHeight="1">
      <c r="A242" s="1"/>
      <c r="B242" s="75"/>
      <c r="C242" s="1"/>
      <c r="D242" s="1"/>
      <c r="E242" s="1"/>
      <c r="F242" s="1"/>
      <c r="G242" s="1"/>
      <c r="H242" s="1"/>
      <c r="I242" s="1"/>
      <c r="J242" s="1"/>
      <c r="K242" s="1"/>
    </row>
    <row r="243" ht="14.25" customHeight="1">
      <c r="A243" s="1"/>
      <c r="B243" s="75"/>
      <c r="C243" s="1"/>
      <c r="D243" s="1"/>
      <c r="E243" s="1"/>
      <c r="F243" s="1"/>
      <c r="G243" s="1"/>
      <c r="H243" s="1"/>
      <c r="I243" s="1"/>
      <c r="J243" s="1"/>
      <c r="K243" s="1"/>
    </row>
    <row r="244" ht="14.25" customHeight="1">
      <c r="A244" s="1"/>
      <c r="B244" s="75"/>
      <c r="C244" s="1"/>
      <c r="D244" s="1"/>
      <c r="E244" s="1"/>
      <c r="F244" s="1"/>
      <c r="G244" s="1"/>
      <c r="H244" s="1"/>
      <c r="I244" s="1"/>
      <c r="J244" s="1"/>
      <c r="K244" s="1"/>
    </row>
    <row r="245" ht="14.25" customHeight="1">
      <c r="A245" s="1"/>
      <c r="B245" s="75"/>
      <c r="C245" s="1"/>
      <c r="D245" s="1"/>
      <c r="E245" s="1"/>
      <c r="F245" s="1"/>
      <c r="G245" s="1"/>
      <c r="H245" s="1"/>
      <c r="I245" s="1"/>
      <c r="J245" s="1"/>
      <c r="K245" s="1"/>
    </row>
    <row r="246" ht="14.25" customHeight="1">
      <c r="A246" s="1"/>
      <c r="B246" s="75"/>
      <c r="C246" s="1"/>
      <c r="D246" s="1"/>
      <c r="E246" s="1"/>
      <c r="F246" s="1"/>
      <c r="G246" s="1"/>
      <c r="H246" s="1"/>
      <c r="I246" s="1"/>
      <c r="J246" s="1"/>
      <c r="K246" s="1"/>
    </row>
    <row r="247" ht="14.25" customHeight="1">
      <c r="A247" s="1"/>
      <c r="B247" s="75"/>
      <c r="C247" s="1"/>
      <c r="D247" s="1"/>
      <c r="E247" s="1"/>
      <c r="F247" s="1"/>
      <c r="G247" s="1"/>
      <c r="H247" s="1"/>
      <c r="I247" s="1"/>
      <c r="J247" s="1"/>
      <c r="K247" s="1"/>
    </row>
    <row r="248" ht="14.25" customHeight="1">
      <c r="A248" s="1"/>
      <c r="B248" s="75"/>
      <c r="C248" s="1"/>
      <c r="D248" s="1"/>
      <c r="E248" s="1"/>
      <c r="F248" s="1"/>
      <c r="G248" s="1"/>
      <c r="H248" s="1"/>
      <c r="I248" s="1"/>
      <c r="J248" s="1"/>
      <c r="K248" s="1"/>
    </row>
    <row r="249" ht="14.25" customHeight="1">
      <c r="A249" s="1"/>
      <c r="B249" s="75"/>
      <c r="C249" s="1"/>
      <c r="D249" s="1"/>
      <c r="E249" s="1"/>
      <c r="F249" s="1"/>
      <c r="G249" s="1"/>
      <c r="H249" s="1"/>
      <c r="I249" s="1"/>
      <c r="J249" s="1"/>
      <c r="K249" s="1"/>
    </row>
    <row r="250" ht="14.25" customHeight="1">
      <c r="A250" s="1"/>
      <c r="B250" s="75"/>
      <c r="C250" s="1"/>
      <c r="D250" s="1"/>
      <c r="E250" s="1"/>
      <c r="F250" s="1"/>
      <c r="G250" s="1"/>
      <c r="H250" s="1"/>
      <c r="I250" s="1"/>
      <c r="J250" s="1"/>
      <c r="K250" s="1"/>
    </row>
    <row r="251" ht="14.25" customHeight="1">
      <c r="A251" s="1"/>
      <c r="B251" s="75"/>
      <c r="C251" s="1"/>
      <c r="D251" s="1"/>
      <c r="E251" s="1"/>
      <c r="F251" s="1"/>
      <c r="G251" s="1"/>
      <c r="H251" s="1"/>
      <c r="I251" s="1"/>
      <c r="J251" s="1"/>
      <c r="K251" s="1"/>
    </row>
    <row r="252" ht="14.25" customHeight="1">
      <c r="A252" s="1"/>
      <c r="B252" s="75"/>
      <c r="C252" s="1"/>
      <c r="D252" s="1"/>
      <c r="E252" s="1"/>
      <c r="F252" s="1"/>
      <c r="G252" s="1"/>
      <c r="H252" s="1"/>
      <c r="I252" s="1"/>
      <c r="J252" s="1"/>
      <c r="K252" s="1"/>
    </row>
    <row r="253" ht="14.25" customHeight="1">
      <c r="A253" s="1"/>
      <c r="B253" s="75"/>
      <c r="C253" s="1"/>
      <c r="D253" s="1"/>
      <c r="E253" s="1"/>
      <c r="F253" s="1"/>
      <c r="G253" s="1"/>
      <c r="H253" s="1"/>
      <c r="I253" s="1"/>
      <c r="J253" s="1"/>
      <c r="K253" s="1"/>
    </row>
    <row r="254" ht="14.25" customHeight="1">
      <c r="A254" s="1"/>
      <c r="B254" s="75"/>
      <c r="C254" s="1"/>
      <c r="D254" s="1"/>
      <c r="E254" s="1"/>
      <c r="F254" s="1"/>
      <c r="G254" s="1"/>
      <c r="H254" s="1"/>
      <c r="I254" s="1"/>
      <c r="J254" s="1"/>
      <c r="K254" s="1"/>
    </row>
    <row r="255" ht="14.25" customHeight="1">
      <c r="A255" s="1"/>
      <c r="B255" s="75"/>
      <c r="C255" s="1"/>
      <c r="D255" s="1"/>
      <c r="E255" s="1"/>
      <c r="F255" s="1"/>
      <c r="G255" s="1"/>
      <c r="H255" s="1"/>
      <c r="I255" s="1"/>
      <c r="J255" s="1"/>
      <c r="K255" s="1"/>
    </row>
    <row r="256" ht="14.25" customHeight="1">
      <c r="A256" s="1"/>
      <c r="B256" s="75"/>
      <c r="C256" s="1"/>
      <c r="D256" s="1"/>
      <c r="E256" s="1"/>
      <c r="F256" s="1"/>
      <c r="G256" s="1"/>
      <c r="H256" s="1"/>
      <c r="I256" s="1"/>
      <c r="J256" s="1"/>
      <c r="K256" s="1"/>
    </row>
    <row r="257" ht="14.25" customHeight="1">
      <c r="A257" s="1"/>
      <c r="B257" s="75"/>
      <c r="C257" s="1"/>
      <c r="D257" s="1"/>
      <c r="E257" s="1"/>
      <c r="F257" s="1"/>
      <c r="G257" s="1"/>
      <c r="H257" s="1"/>
      <c r="I257" s="1"/>
      <c r="J257" s="1"/>
      <c r="K257" s="1"/>
    </row>
    <row r="258" ht="14.25" customHeight="1">
      <c r="A258" s="1"/>
      <c r="B258" s="75"/>
      <c r="C258" s="1"/>
      <c r="D258" s="1"/>
      <c r="E258" s="1"/>
      <c r="F258" s="1"/>
      <c r="G258" s="1"/>
      <c r="H258" s="1"/>
      <c r="I258" s="1"/>
      <c r="J258" s="1"/>
      <c r="K258" s="1"/>
    </row>
    <row r="259" ht="14.25" customHeight="1">
      <c r="A259" s="1"/>
      <c r="B259" s="75"/>
      <c r="C259" s="1"/>
      <c r="D259" s="1"/>
      <c r="E259" s="1"/>
      <c r="F259" s="1"/>
      <c r="G259" s="1"/>
      <c r="H259" s="1"/>
      <c r="I259" s="1"/>
      <c r="J259" s="1"/>
      <c r="K259" s="1"/>
    </row>
    <row r="260" ht="14.25" customHeight="1">
      <c r="A260" s="1"/>
      <c r="B260" s="75"/>
      <c r="C260" s="1"/>
      <c r="D260" s="1"/>
      <c r="E260" s="1"/>
      <c r="F260" s="1"/>
      <c r="G260" s="1"/>
      <c r="H260" s="1"/>
      <c r="I260" s="1"/>
      <c r="J260" s="1"/>
      <c r="K260" s="1"/>
    </row>
    <row r="261" ht="14.25" customHeight="1">
      <c r="A261" s="1"/>
      <c r="B261" s="75"/>
      <c r="C261" s="1"/>
      <c r="D261" s="1"/>
      <c r="E261" s="1"/>
      <c r="F261" s="1"/>
      <c r="G261" s="1"/>
      <c r="H261" s="1"/>
      <c r="I261" s="1"/>
      <c r="J261" s="1"/>
      <c r="K261" s="1"/>
    </row>
    <row r="262" ht="14.25" customHeight="1">
      <c r="A262" s="1"/>
      <c r="B262" s="75"/>
      <c r="C262" s="1"/>
      <c r="D262" s="1"/>
      <c r="E262" s="1"/>
      <c r="F262" s="1"/>
      <c r="G262" s="1"/>
      <c r="H262" s="1"/>
      <c r="I262" s="1"/>
      <c r="J262" s="1"/>
      <c r="K262" s="1"/>
    </row>
    <row r="263" ht="14.25" customHeight="1">
      <c r="A263" s="1"/>
      <c r="B263" s="75"/>
      <c r="C263" s="1"/>
      <c r="D263" s="1"/>
      <c r="E263" s="1"/>
      <c r="F263" s="1"/>
      <c r="G263" s="1"/>
      <c r="H263" s="1"/>
      <c r="I263" s="1"/>
      <c r="J263" s="1"/>
      <c r="K263" s="1"/>
    </row>
    <row r="264" ht="14.25" customHeight="1">
      <c r="A264" s="1"/>
      <c r="B264" s="75"/>
      <c r="C264" s="1"/>
      <c r="D264" s="1"/>
      <c r="E264" s="1"/>
      <c r="F264" s="1"/>
      <c r="G264" s="1"/>
      <c r="H264" s="1"/>
      <c r="I264" s="1"/>
      <c r="J264" s="1"/>
      <c r="K264" s="1"/>
    </row>
    <row r="265" ht="14.25" customHeight="1">
      <c r="A265" s="1"/>
      <c r="B265" s="75"/>
      <c r="C265" s="1"/>
      <c r="D265" s="1"/>
      <c r="E265" s="1"/>
      <c r="F265" s="1"/>
      <c r="G265" s="1"/>
      <c r="H265" s="1"/>
      <c r="I265" s="1"/>
      <c r="J265" s="1"/>
      <c r="K265" s="1"/>
    </row>
    <row r="266" ht="14.25" customHeight="1">
      <c r="A266" s="1"/>
      <c r="B266" s="75"/>
      <c r="C266" s="1"/>
      <c r="D266" s="1"/>
      <c r="E266" s="1"/>
      <c r="F266" s="1"/>
      <c r="G266" s="1"/>
      <c r="H266" s="1"/>
      <c r="I266" s="1"/>
      <c r="J266" s="1"/>
      <c r="K266" s="1"/>
    </row>
    <row r="267" ht="14.25" customHeight="1">
      <c r="A267" s="1"/>
      <c r="B267" s="75"/>
      <c r="C267" s="1"/>
      <c r="D267" s="1"/>
      <c r="E267" s="1"/>
      <c r="F267" s="1"/>
      <c r="G267" s="1"/>
      <c r="H267" s="1"/>
      <c r="I267" s="1"/>
      <c r="J267" s="1"/>
      <c r="K267" s="1"/>
    </row>
    <row r="268" ht="14.25" customHeight="1">
      <c r="A268" s="1"/>
      <c r="B268" s="75"/>
      <c r="C268" s="1"/>
      <c r="D268" s="1"/>
      <c r="E268" s="1"/>
      <c r="F268" s="1"/>
      <c r="G268" s="1"/>
      <c r="H268" s="1"/>
      <c r="I268" s="1"/>
      <c r="J268" s="1"/>
      <c r="K268" s="1"/>
    </row>
    <row r="269" ht="14.25" customHeight="1">
      <c r="A269" s="1"/>
      <c r="B269" s="75"/>
      <c r="C269" s="1"/>
      <c r="D269" s="1"/>
      <c r="E269" s="1"/>
      <c r="F269" s="1"/>
      <c r="G269" s="1"/>
      <c r="H269" s="1"/>
      <c r="I269" s="1"/>
      <c r="J269" s="1"/>
      <c r="K269" s="1"/>
    </row>
    <row r="270" ht="14.25" customHeight="1">
      <c r="A270" s="1"/>
      <c r="B270" s="75"/>
      <c r="C270" s="1"/>
      <c r="D270" s="1"/>
      <c r="E270" s="1"/>
      <c r="F270" s="1"/>
      <c r="G270" s="1"/>
      <c r="H270" s="1"/>
      <c r="I270" s="1"/>
      <c r="J270" s="1"/>
      <c r="K270" s="1"/>
    </row>
    <row r="271" ht="14.25" customHeight="1">
      <c r="A271" s="1"/>
      <c r="B271" s="75"/>
      <c r="C271" s="1"/>
      <c r="D271" s="1"/>
      <c r="E271" s="1"/>
      <c r="F271" s="1"/>
      <c r="G271" s="1"/>
      <c r="H271" s="1"/>
      <c r="I271" s="1"/>
      <c r="J271" s="1"/>
      <c r="K271" s="1"/>
    </row>
    <row r="272" ht="14.25" customHeight="1">
      <c r="A272" s="1"/>
      <c r="B272" s="75"/>
      <c r="C272" s="1"/>
      <c r="D272" s="1"/>
      <c r="E272" s="1"/>
      <c r="F272" s="1"/>
      <c r="G272" s="1"/>
      <c r="H272" s="1"/>
      <c r="I272" s="1"/>
      <c r="J272" s="1"/>
      <c r="K272" s="1"/>
    </row>
    <row r="273" ht="14.25" customHeight="1">
      <c r="A273" s="1"/>
      <c r="B273" s="75"/>
      <c r="C273" s="1"/>
      <c r="D273" s="1"/>
      <c r="E273" s="1"/>
      <c r="F273" s="1"/>
      <c r="G273" s="1"/>
      <c r="H273" s="1"/>
      <c r="I273" s="1"/>
      <c r="J273" s="1"/>
      <c r="K273" s="1"/>
    </row>
    <row r="274" ht="14.25" customHeight="1">
      <c r="A274" s="1"/>
      <c r="B274" s="75"/>
      <c r="C274" s="1"/>
      <c r="D274" s="1"/>
      <c r="E274" s="1"/>
      <c r="F274" s="1"/>
      <c r="G274" s="1"/>
      <c r="H274" s="1"/>
      <c r="I274" s="1"/>
      <c r="J274" s="1"/>
      <c r="K274" s="1"/>
    </row>
    <row r="275" ht="14.25" customHeight="1">
      <c r="A275" s="1"/>
      <c r="B275" s="75"/>
      <c r="C275" s="1"/>
      <c r="D275" s="1"/>
      <c r="E275" s="1"/>
      <c r="F275" s="1"/>
      <c r="G275" s="1"/>
      <c r="H275" s="1"/>
      <c r="I275" s="1"/>
      <c r="J275" s="1"/>
      <c r="K275" s="1"/>
    </row>
    <row r="276" ht="14.25" customHeight="1">
      <c r="A276" s="1"/>
      <c r="B276" s="75"/>
      <c r="C276" s="1"/>
      <c r="D276" s="1"/>
      <c r="E276" s="1"/>
      <c r="F276" s="1"/>
      <c r="G276" s="1"/>
      <c r="H276" s="1"/>
      <c r="I276" s="1"/>
      <c r="J276" s="1"/>
      <c r="K276" s="1"/>
    </row>
    <row r="277" ht="14.25" customHeight="1">
      <c r="A277" s="1"/>
      <c r="B277" s="75"/>
      <c r="C277" s="1"/>
      <c r="D277" s="1"/>
      <c r="E277" s="1"/>
      <c r="F277" s="1"/>
      <c r="G277" s="1"/>
      <c r="H277" s="1"/>
      <c r="I277" s="1"/>
      <c r="J277" s="1"/>
      <c r="K277" s="1"/>
    </row>
    <row r="278" ht="14.25" customHeight="1">
      <c r="A278" s="1"/>
      <c r="B278" s="75"/>
      <c r="C278" s="1"/>
      <c r="D278" s="1"/>
      <c r="E278" s="1"/>
      <c r="F278" s="1"/>
      <c r="G278" s="1"/>
      <c r="H278" s="1"/>
      <c r="I278" s="1"/>
      <c r="J278" s="1"/>
      <c r="K278" s="1"/>
    </row>
    <row r="279" ht="14.25" customHeight="1">
      <c r="A279" s="1"/>
      <c r="B279" s="75"/>
      <c r="C279" s="1"/>
      <c r="D279" s="1"/>
      <c r="E279" s="1"/>
      <c r="F279" s="1"/>
      <c r="G279" s="1"/>
      <c r="H279" s="1"/>
      <c r="I279" s="1"/>
      <c r="J279" s="1"/>
      <c r="K279" s="1"/>
    </row>
    <row r="280" ht="14.25" customHeight="1">
      <c r="A280" s="1"/>
      <c r="B280" s="75"/>
      <c r="C280" s="1"/>
      <c r="D280" s="1"/>
      <c r="E280" s="1"/>
      <c r="F280" s="1"/>
      <c r="G280" s="1"/>
      <c r="H280" s="1"/>
      <c r="I280" s="1"/>
      <c r="J280" s="1"/>
      <c r="K280" s="1"/>
    </row>
    <row r="281" ht="14.25" customHeight="1">
      <c r="A281" s="1"/>
      <c r="B281" s="75"/>
      <c r="C281" s="1"/>
      <c r="D281" s="1"/>
      <c r="E281" s="1"/>
      <c r="F281" s="1"/>
      <c r="G281" s="1"/>
      <c r="H281" s="1"/>
      <c r="I281" s="1"/>
      <c r="J281" s="1"/>
      <c r="K281" s="1"/>
    </row>
    <row r="282" ht="14.25" customHeight="1">
      <c r="A282" s="1"/>
      <c r="B282" s="75"/>
      <c r="C282" s="1"/>
      <c r="D282" s="1"/>
      <c r="E282" s="1"/>
      <c r="F282" s="1"/>
      <c r="G282" s="1"/>
      <c r="H282" s="1"/>
      <c r="I282" s="1"/>
      <c r="J282" s="1"/>
      <c r="K282" s="1"/>
    </row>
    <row r="283" ht="14.25" customHeight="1">
      <c r="A283" s="1"/>
      <c r="B283" s="75"/>
      <c r="C283" s="1"/>
      <c r="D283" s="1"/>
      <c r="E283" s="1"/>
      <c r="F283" s="1"/>
      <c r="G283" s="1"/>
      <c r="H283" s="1"/>
      <c r="I283" s="1"/>
      <c r="J283" s="1"/>
      <c r="K283" s="1"/>
    </row>
    <row r="284" ht="14.25" customHeight="1">
      <c r="A284" s="1"/>
      <c r="B284" s="75"/>
      <c r="C284" s="1"/>
      <c r="D284" s="1"/>
      <c r="E284" s="1"/>
      <c r="F284" s="1"/>
      <c r="G284" s="1"/>
      <c r="H284" s="1"/>
      <c r="I284" s="1"/>
      <c r="J284" s="1"/>
      <c r="K284" s="1"/>
    </row>
    <row r="285" ht="14.25" customHeight="1">
      <c r="A285" s="1"/>
      <c r="B285" s="75"/>
      <c r="C285" s="1"/>
      <c r="D285" s="1"/>
      <c r="E285" s="1"/>
      <c r="F285" s="1"/>
      <c r="G285" s="1"/>
      <c r="H285" s="1"/>
      <c r="I285" s="1"/>
      <c r="J285" s="1"/>
      <c r="K285" s="1"/>
    </row>
    <row r="286" ht="14.25" customHeight="1">
      <c r="A286" s="1"/>
      <c r="B286" s="75"/>
      <c r="C286" s="1"/>
      <c r="D286" s="1"/>
      <c r="E286" s="1"/>
      <c r="F286" s="1"/>
      <c r="G286" s="1"/>
      <c r="H286" s="1"/>
      <c r="I286" s="1"/>
      <c r="J286" s="1"/>
      <c r="K286" s="1"/>
    </row>
    <row r="287" ht="14.25" customHeight="1">
      <c r="A287" s="1"/>
      <c r="B287" s="75"/>
      <c r="C287" s="1"/>
      <c r="D287" s="1"/>
      <c r="E287" s="1"/>
      <c r="F287" s="1"/>
      <c r="G287" s="1"/>
      <c r="H287" s="1"/>
      <c r="I287" s="1"/>
      <c r="J287" s="1"/>
      <c r="K287" s="1"/>
    </row>
    <row r="288" ht="14.25" customHeight="1">
      <c r="A288" s="1"/>
      <c r="B288" s="75"/>
      <c r="C288" s="1"/>
      <c r="D288" s="1"/>
      <c r="E288" s="1"/>
      <c r="F288" s="1"/>
      <c r="G288" s="1"/>
      <c r="H288" s="1"/>
      <c r="I288" s="1"/>
      <c r="J288" s="1"/>
      <c r="K288" s="1"/>
    </row>
    <row r="289" ht="14.25" customHeight="1">
      <c r="A289" s="1"/>
      <c r="B289" s="75"/>
      <c r="C289" s="1"/>
      <c r="D289" s="1"/>
      <c r="E289" s="1"/>
      <c r="F289" s="1"/>
      <c r="G289" s="1"/>
      <c r="H289" s="1"/>
      <c r="I289" s="1"/>
      <c r="J289" s="1"/>
      <c r="K289" s="1"/>
    </row>
    <row r="290" ht="14.25" customHeight="1">
      <c r="A290" s="1"/>
      <c r="B290" s="75"/>
      <c r="C290" s="1"/>
      <c r="D290" s="1"/>
      <c r="E290" s="1"/>
      <c r="F290" s="1"/>
      <c r="G290" s="1"/>
      <c r="H290" s="1"/>
      <c r="I290" s="1"/>
      <c r="J290" s="1"/>
      <c r="K290" s="1"/>
    </row>
    <row r="291" ht="14.25" customHeight="1">
      <c r="A291" s="1"/>
      <c r="B291" s="75"/>
      <c r="C291" s="1"/>
      <c r="D291" s="1"/>
      <c r="E291" s="1"/>
      <c r="F291" s="1"/>
      <c r="G291" s="1"/>
      <c r="H291" s="1"/>
      <c r="I291" s="1"/>
      <c r="J291" s="1"/>
      <c r="K291" s="1"/>
    </row>
    <row r="292" ht="14.25" customHeight="1">
      <c r="A292" s="1"/>
      <c r="B292" s="75"/>
      <c r="C292" s="1"/>
      <c r="D292" s="1"/>
      <c r="E292" s="1"/>
      <c r="F292" s="1"/>
      <c r="G292" s="1"/>
      <c r="H292" s="1"/>
      <c r="I292" s="1"/>
      <c r="J292" s="1"/>
      <c r="K292" s="1"/>
    </row>
    <row r="293" ht="14.25" customHeight="1">
      <c r="A293" s="1"/>
      <c r="B293" s="75"/>
      <c r="C293" s="1"/>
      <c r="D293" s="1"/>
      <c r="E293" s="1"/>
      <c r="F293" s="1"/>
      <c r="G293" s="1"/>
      <c r="H293" s="1"/>
      <c r="I293" s="1"/>
      <c r="J293" s="1"/>
      <c r="K293" s="1"/>
    </row>
    <row r="294" ht="14.25" customHeight="1">
      <c r="A294" s="1"/>
      <c r="B294" s="75"/>
      <c r="C294" s="1"/>
      <c r="D294" s="1"/>
      <c r="E294" s="1"/>
      <c r="F294" s="1"/>
      <c r="G294" s="1"/>
      <c r="H294" s="1"/>
      <c r="I294" s="1"/>
      <c r="J294" s="1"/>
      <c r="K294" s="1"/>
    </row>
    <row r="295" ht="14.25" customHeight="1">
      <c r="A295" s="1"/>
      <c r="B295" s="75"/>
      <c r="C295" s="1"/>
      <c r="D295" s="1"/>
      <c r="E295" s="1"/>
      <c r="F295" s="1"/>
      <c r="G295" s="1"/>
      <c r="H295" s="1"/>
      <c r="I295" s="1"/>
      <c r="J295" s="1"/>
      <c r="K295" s="1"/>
    </row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1:$Z$95"/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4.43" defaultRowHeight="15.0"/>
  <cols>
    <col customWidth="1" min="1" max="1" width="22.57"/>
    <col customWidth="1" min="2" max="2" width="15.0"/>
    <col customWidth="1" min="3" max="3" width="9.14"/>
    <col customWidth="1" min="4" max="4" width="29.43"/>
    <col customWidth="1" min="5" max="5" width="20.0"/>
    <col customWidth="1" min="6" max="6" width="20.71"/>
    <col customWidth="1" min="7" max="7" width="7.86"/>
    <col customWidth="1" min="8" max="8" width="8.0"/>
    <col customWidth="1" min="9" max="9" width="14.86"/>
    <col customWidth="1" min="10" max="10" width="17.57"/>
    <col customWidth="1" min="11" max="11" width="176.43"/>
    <col customWidth="1" min="12" max="26" width="7.57"/>
  </cols>
  <sheetData>
    <row r="1">
      <c r="A1" s="74" t="s">
        <v>61</v>
      </c>
      <c r="B1" s="74" t="s">
        <v>62</v>
      </c>
      <c r="C1" s="74" t="s">
        <v>63</v>
      </c>
      <c r="D1" s="74" t="s">
        <v>64</v>
      </c>
      <c r="E1" s="74" t="s">
        <v>65</v>
      </c>
      <c r="F1" s="74" t="s">
        <v>66</v>
      </c>
      <c r="G1" s="74" t="s">
        <v>67</v>
      </c>
      <c r="H1" s="74" t="s">
        <v>68</v>
      </c>
      <c r="I1" s="74" t="s">
        <v>69</v>
      </c>
      <c r="J1" s="74" t="s">
        <v>70</v>
      </c>
      <c r="K1" s="74" t="s">
        <v>71</v>
      </c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>
      <c r="A2" s="1" t="s">
        <v>72</v>
      </c>
      <c r="B2" s="75">
        <f t="shared" ref="B2:B95" si="1">IF(H2="Bij",+I2,-I2)</f>
        <v>95</v>
      </c>
      <c r="C2" s="1">
        <v>2.0141222E7</v>
      </c>
      <c r="D2" s="1" t="s">
        <v>80</v>
      </c>
      <c r="E2" s="1" t="s">
        <v>74</v>
      </c>
      <c r="F2" s="1" t="s">
        <v>81</v>
      </c>
      <c r="G2" s="1" t="s">
        <v>76</v>
      </c>
      <c r="H2" s="1" t="s">
        <v>77</v>
      </c>
      <c r="I2" s="1">
        <v>95.0</v>
      </c>
      <c r="J2" s="1" t="s">
        <v>78</v>
      </c>
      <c r="K2" s="1" t="s">
        <v>215</v>
      </c>
    </row>
    <row r="3">
      <c r="A3" s="1" t="s">
        <v>117</v>
      </c>
      <c r="B3" s="75">
        <f t="shared" si="1"/>
        <v>-60.49</v>
      </c>
      <c r="C3" s="1">
        <v>2.0141216E7</v>
      </c>
      <c r="D3" s="1" t="s">
        <v>118</v>
      </c>
      <c r="E3" s="1" t="s">
        <v>74</v>
      </c>
      <c r="F3" s="1" t="s">
        <v>119</v>
      </c>
      <c r="G3" s="1" t="s">
        <v>91</v>
      </c>
      <c r="H3" s="1" t="s">
        <v>92</v>
      </c>
      <c r="I3" s="1">
        <v>60.49</v>
      </c>
      <c r="J3" s="1" t="s">
        <v>93</v>
      </c>
      <c r="K3" s="1" t="s">
        <v>216</v>
      </c>
    </row>
    <row r="4">
      <c r="A4" s="1" t="s">
        <v>72</v>
      </c>
      <c r="B4" s="75">
        <f t="shared" si="1"/>
        <v>80</v>
      </c>
      <c r="C4" s="1">
        <v>2.0141209E7</v>
      </c>
      <c r="D4" s="1" t="s">
        <v>101</v>
      </c>
      <c r="E4" s="1" t="s">
        <v>74</v>
      </c>
      <c r="F4" s="1" t="s">
        <v>102</v>
      </c>
      <c r="G4" s="1" t="s">
        <v>91</v>
      </c>
      <c r="H4" s="1" t="s">
        <v>77</v>
      </c>
      <c r="I4" s="1">
        <v>80.0</v>
      </c>
      <c r="J4" s="1" t="s">
        <v>93</v>
      </c>
      <c r="K4" s="1" t="s">
        <v>164</v>
      </c>
    </row>
    <row r="5">
      <c r="A5" s="1" t="s">
        <v>72</v>
      </c>
      <c r="B5" s="75">
        <f t="shared" si="1"/>
        <v>75</v>
      </c>
      <c r="C5" s="1">
        <v>2.0141201E7</v>
      </c>
      <c r="D5" s="1" t="s">
        <v>95</v>
      </c>
      <c r="E5" s="1" t="s">
        <v>74</v>
      </c>
      <c r="F5" s="1" t="s">
        <v>96</v>
      </c>
      <c r="G5" s="1" t="s">
        <v>76</v>
      </c>
      <c r="H5" s="1" t="s">
        <v>77</v>
      </c>
      <c r="I5" s="1">
        <v>75.0</v>
      </c>
      <c r="J5" s="1" t="s">
        <v>78</v>
      </c>
      <c r="K5" s="1" t="s">
        <v>168</v>
      </c>
    </row>
    <row r="6">
      <c r="A6" s="1" t="s">
        <v>72</v>
      </c>
      <c r="B6" s="75">
        <f t="shared" si="1"/>
        <v>75</v>
      </c>
      <c r="C6" s="1">
        <v>2.0141201E7</v>
      </c>
      <c r="D6" s="1" t="s">
        <v>212</v>
      </c>
      <c r="E6" s="1" t="s">
        <v>74</v>
      </c>
      <c r="F6" s="1" t="s">
        <v>213</v>
      </c>
      <c r="G6" s="1" t="s">
        <v>91</v>
      </c>
      <c r="H6" s="1" t="s">
        <v>77</v>
      </c>
      <c r="I6" s="1">
        <v>75.0</v>
      </c>
      <c r="J6" s="1" t="s">
        <v>93</v>
      </c>
      <c r="K6" s="1" t="s">
        <v>214</v>
      </c>
    </row>
    <row r="7">
      <c r="A7" s="1" t="s">
        <v>72</v>
      </c>
      <c r="B7" s="75">
        <f t="shared" si="1"/>
        <v>80</v>
      </c>
      <c r="C7" s="1">
        <v>2.0141201E7</v>
      </c>
      <c r="D7" s="1" t="s">
        <v>115</v>
      </c>
      <c r="E7" s="1" t="s">
        <v>74</v>
      </c>
      <c r="F7" s="1" t="s">
        <v>99</v>
      </c>
      <c r="G7" s="1" t="s">
        <v>91</v>
      </c>
      <c r="H7" s="1" t="s">
        <v>77</v>
      </c>
      <c r="I7" s="1">
        <v>80.0</v>
      </c>
      <c r="J7" s="1" t="s">
        <v>93</v>
      </c>
      <c r="K7" s="1" t="s">
        <v>170</v>
      </c>
    </row>
    <row r="8">
      <c r="A8" s="1" t="s">
        <v>72</v>
      </c>
      <c r="B8" s="75">
        <f t="shared" si="1"/>
        <v>95</v>
      </c>
      <c r="C8" s="1">
        <v>2.014112E7</v>
      </c>
      <c r="D8" s="1" t="s">
        <v>80</v>
      </c>
      <c r="E8" s="1" t="s">
        <v>74</v>
      </c>
      <c r="F8" s="1" t="s">
        <v>81</v>
      </c>
      <c r="G8" s="1" t="s">
        <v>76</v>
      </c>
      <c r="H8" s="1" t="s">
        <v>77</v>
      </c>
      <c r="I8" s="1">
        <v>95.0</v>
      </c>
      <c r="J8" s="1" t="s">
        <v>78</v>
      </c>
      <c r="K8" s="1" t="s">
        <v>215</v>
      </c>
    </row>
    <row r="9">
      <c r="A9" s="1" t="s">
        <v>117</v>
      </c>
      <c r="B9" s="75">
        <f t="shared" si="1"/>
        <v>-60.49</v>
      </c>
      <c r="C9" s="1">
        <v>2.0141114E7</v>
      </c>
      <c r="D9" s="1" t="s">
        <v>118</v>
      </c>
      <c r="E9" s="1" t="s">
        <v>74</v>
      </c>
      <c r="F9" s="1" t="s">
        <v>119</v>
      </c>
      <c r="G9" s="1" t="s">
        <v>91</v>
      </c>
      <c r="H9" s="1" t="s">
        <v>92</v>
      </c>
      <c r="I9" s="1">
        <v>60.49</v>
      </c>
      <c r="J9" s="1" t="s">
        <v>93</v>
      </c>
      <c r="K9" s="1" t="s">
        <v>217</v>
      </c>
    </row>
    <row r="10">
      <c r="A10" s="1" t="s">
        <v>72</v>
      </c>
      <c r="B10" s="75">
        <f t="shared" si="1"/>
        <v>80</v>
      </c>
      <c r="C10" s="1">
        <v>2.014111E7</v>
      </c>
      <c r="D10" s="1" t="s">
        <v>101</v>
      </c>
      <c r="E10" s="1" t="s">
        <v>74</v>
      </c>
      <c r="F10" s="1" t="s">
        <v>102</v>
      </c>
      <c r="G10" s="1" t="s">
        <v>91</v>
      </c>
      <c r="H10" s="1" t="s">
        <v>77</v>
      </c>
      <c r="I10" s="1">
        <v>80.0</v>
      </c>
      <c r="J10" s="1" t="s">
        <v>93</v>
      </c>
      <c r="K10" s="1" t="s">
        <v>164</v>
      </c>
    </row>
    <row r="11">
      <c r="A11" s="1" t="s">
        <v>72</v>
      </c>
      <c r="B11" s="75">
        <f t="shared" si="1"/>
        <v>75</v>
      </c>
      <c r="C11" s="1">
        <v>2.0141103E7</v>
      </c>
      <c r="D11" s="1" t="s">
        <v>95</v>
      </c>
      <c r="E11" s="1" t="s">
        <v>74</v>
      </c>
      <c r="F11" s="1" t="s">
        <v>96</v>
      </c>
      <c r="G11" s="1" t="s">
        <v>76</v>
      </c>
      <c r="H11" s="1" t="s">
        <v>77</v>
      </c>
      <c r="I11" s="1">
        <v>75.0</v>
      </c>
      <c r="J11" s="1" t="s">
        <v>78</v>
      </c>
      <c r="K11" s="1" t="s">
        <v>168</v>
      </c>
    </row>
    <row r="12">
      <c r="A12" s="1" t="s">
        <v>72</v>
      </c>
      <c r="B12" s="75">
        <f t="shared" si="1"/>
        <v>75</v>
      </c>
      <c r="C12" s="1">
        <v>2.0141103E7</v>
      </c>
      <c r="D12" s="1" t="s">
        <v>212</v>
      </c>
      <c r="E12" s="1" t="s">
        <v>74</v>
      </c>
      <c r="F12" s="1" t="s">
        <v>213</v>
      </c>
      <c r="G12" s="1" t="s">
        <v>91</v>
      </c>
      <c r="H12" s="1" t="s">
        <v>77</v>
      </c>
      <c r="I12" s="1">
        <v>75.0</v>
      </c>
      <c r="J12" s="1" t="s">
        <v>93</v>
      </c>
      <c r="K12" s="1" t="s">
        <v>214</v>
      </c>
    </row>
    <row r="13">
      <c r="A13" s="1" t="s">
        <v>72</v>
      </c>
      <c r="B13" s="75">
        <f t="shared" si="1"/>
        <v>80</v>
      </c>
      <c r="C13" s="1">
        <v>2.0141103E7</v>
      </c>
      <c r="D13" s="1" t="s">
        <v>115</v>
      </c>
      <c r="E13" s="1" t="s">
        <v>74</v>
      </c>
      <c r="F13" s="1" t="s">
        <v>99</v>
      </c>
      <c r="G13" s="1" t="s">
        <v>91</v>
      </c>
      <c r="H13" s="1" t="s">
        <v>77</v>
      </c>
      <c r="I13" s="1">
        <v>80.0</v>
      </c>
      <c r="J13" s="1" t="s">
        <v>93</v>
      </c>
      <c r="K13" s="1" t="s">
        <v>170</v>
      </c>
    </row>
    <row r="14">
      <c r="A14" s="1" t="s">
        <v>133</v>
      </c>
      <c r="B14" s="75">
        <f t="shared" si="1"/>
        <v>-25.78</v>
      </c>
      <c r="C14" s="1">
        <v>2.0141029E7</v>
      </c>
      <c r="D14" s="1" t="s">
        <v>134</v>
      </c>
      <c r="E14" s="1" t="s">
        <v>74</v>
      </c>
      <c r="F14" s="1"/>
      <c r="G14" s="1" t="s">
        <v>135</v>
      </c>
      <c r="H14" s="1" t="s">
        <v>92</v>
      </c>
      <c r="I14" s="1">
        <v>25.78</v>
      </c>
      <c r="J14" s="1" t="s">
        <v>21</v>
      </c>
      <c r="K14" s="1" t="s">
        <v>218</v>
      </c>
    </row>
    <row r="15">
      <c r="A15" s="1" t="s">
        <v>72</v>
      </c>
      <c r="B15" s="75">
        <f t="shared" si="1"/>
        <v>95</v>
      </c>
      <c r="C15" s="1">
        <v>2.014102E7</v>
      </c>
      <c r="D15" s="1" t="s">
        <v>80</v>
      </c>
      <c r="E15" s="1" t="s">
        <v>74</v>
      </c>
      <c r="F15" s="1" t="s">
        <v>81</v>
      </c>
      <c r="G15" s="1" t="s">
        <v>76</v>
      </c>
      <c r="H15" s="1" t="s">
        <v>77</v>
      </c>
      <c r="I15" s="1">
        <v>95.0</v>
      </c>
      <c r="J15" s="1" t="s">
        <v>78</v>
      </c>
      <c r="K15" s="1" t="s">
        <v>215</v>
      </c>
    </row>
    <row r="16">
      <c r="A16" s="1" t="s">
        <v>117</v>
      </c>
      <c r="B16" s="75">
        <f t="shared" si="1"/>
        <v>-60.49</v>
      </c>
      <c r="C16" s="1">
        <v>2.0141015E7</v>
      </c>
      <c r="D16" s="1" t="s">
        <v>118</v>
      </c>
      <c r="E16" s="1" t="s">
        <v>74</v>
      </c>
      <c r="F16" s="1" t="s">
        <v>119</v>
      </c>
      <c r="G16" s="1" t="s">
        <v>91</v>
      </c>
      <c r="H16" s="1" t="s">
        <v>92</v>
      </c>
      <c r="I16" s="1">
        <v>60.49</v>
      </c>
      <c r="J16" s="1" t="s">
        <v>93</v>
      </c>
      <c r="K16" s="1" t="s">
        <v>219</v>
      </c>
    </row>
    <row r="17">
      <c r="A17" s="1" t="s">
        <v>72</v>
      </c>
      <c r="B17" s="75">
        <f t="shared" si="1"/>
        <v>80</v>
      </c>
      <c r="C17" s="1">
        <v>2.0141009E7</v>
      </c>
      <c r="D17" s="1" t="s">
        <v>101</v>
      </c>
      <c r="E17" s="1" t="s">
        <v>74</v>
      </c>
      <c r="F17" s="1" t="s">
        <v>102</v>
      </c>
      <c r="G17" s="1" t="s">
        <v>91</v>
      </c>
      <c r="H17" s="1" t="s">
        <v>77</v>
      </c>
      <c r="I17" s="1">
        <v>80.0</v>
      </c>
      <c r="J17" s="1" t="s">
        <v>93</v>
      </c>
      <c r="K17" s="1" t="s">
        <v>164</v>
      </c>
    </row>
    <row r="18">
      <c r="A18" s="1" t="s">
        <v>72</v>
      </c>
      <c r="B18" s="75">
        <f t="shared" si="1"/>
        <v>75</v>
      </c>
      <c r="C18" s="1">
        <v>2.0141001E7</v>
      </c>
      <c r="D18" s="1" t="s">
        <v>95</v>
      </c>
      <c r="E18" s="1" t="s">
        <v>74</v>
      </c>
      <c r="F18" s="1" t="s">
        <v>96</v>
      </c>
      <c r="G18" s="1" t="s">
        <v>76</v>
      </c>
      <c r="H18" s="1" t="s">
        <v>77</v>
      </c>
      <c r="I18" s="1">
        <v>75.0</v>
      </c>
      <c r="J18" s="1" t="s">
        <v>78</v>
      </c>
      <c r="K18" s="1" t="s">
        <v>168</v>
      </c>
    </row>
    <row r="19">
      <c r="A19" s="1" t="s">
        <v>72</v>
      </c>
      <c r="B19" s="75">
        <f t="shared" si="1"/>
        <v>75</v>
      </c>
      <c r="C19" s="1">
        <v>2.0141001E7</v>
      </c>
      <c r="D19" s="1" t="s">
        <v>212</v>
      </c>
      <c r="E19" s="1" t="s">
        <v>74</v>
      </c>
      <c r="F19" s="1" t="s">
        <v>213</v>
      </c>
      <c r="G19" s="1" t="s">
        <v>91</v>
      </c>
      <c r="H19" s="1" t="s">
        <v>77</v>
      </c>
      <c r="I19" s="1">
        <v>75.0</v>
      </c>
      <c r="J19" s="1" t="s">
        <v>93</v>
      </c>
      <c r="K19" s="1" t="s">
        <v>214</v>
      </c>
    </row>
    <row r="20">
      <c r="A20" s="1" t="s">
        <v>72</v>
      </c>
      <c r="B20" s="75">
        <f t="shared" si="1"/>
        <v>80</v>
      </c>
      <c r="C20" s="1">
        <v>2.0141001E7</v>
      </c>
      <c r="D20" s="1" t="s">
        <v>115</v>
      </c>
      <c r="E20" s="1" t="s">
        <v>74</v>
      </c>
      <c r="F20" s="1" t="s">
        <v>99</v>
      </c>
      <c r="G20" s="1" t="s">
        <v>91</v>
      </c>
      <c r="H20" s="1" t="s">
        <v>77</v>
      </c>
      <c r="I20" s="1">
        <v>80.0</v>
      </c>
      <c r="J20" s="1" t="s">
        <v>93</v>
      </c>
      <c r="K20" s="1" t="s">
        <v>170</v>
      </c>
    </row>
    <row r="21">
      <c r="A21" s="1" t="s">
        <v>125</v>
      </c>
      <c r="B21" s="75">
        <f t="shared" si="1"/>
        <v>-1000</v>
      </c>
      <c r="C21" s="1">
        <v>2.0140924E7</v>
      </c>
      <c r="D21" s="1" t="s">
        <v>163</v>
      </c>
      <c r="E21" s="1" t="s">
        <v>74</v>
      </c>
      <c r="F21" s="1">
        <v>7915477.0</v>
      </c>
      <c r="G21" s="1" t="s">
        <v>76</v>
      </c>
      <c r="H21" s="1" t="s">
        <v>92</v>
      </c>
      <c r="I21" s="1">
        <v>1000.0</v>
      </c>
      <c r="J21" s="1" t="s">
        <v>78</v>
      </c>
      <c r="K21" s="1"/>
    </row>
    <row r="22">
      <c r="A22" s="1" t="s">
        <v>72</v>
      </c>
      <c r="B22" s="75">
        <f t="shared" si="1"/>
        <v>95</v>
      </c>
      <c r="C22" s="1">
        <v>2.0140922E7</v>
      </c>
      <c r="D22" s="1" t="s">
        <v>220</v>
      </c>
      <c r="E22" s="1" t="s">
        <v>74</v>
      </c>
      <c r="F22" s="1" t="s">
        <v>221</v>
      </c>
      <c r="G22" s="1" t="s">
        <v>76</v>
      </c>
      <c r="H22" s="1" t="s">
        <v>77</v>
      </c>
      <c r="I22" s="1">
        <v>95.0</v>
      </c>
      <c r="J22" s="1" t="s">
        <v>78</v>
      </c>
      <c r="K22" s="1" t="s">
        <v>222</v>
      </c>
    </row>
    <row r="23">
      <c r="A23" s="1" t="s">
        <v>72</v>
      </c>
      <c r="B23" s="75">
        <f t="shared" si="1"/>
        <v>80</v>
      </c>
      <c r="C23" s="1">
        <v>2.0140909E7</v>
      </c>
      <c r="D23" s="1" t="s">
        <v>101</v>
      </c>
      <c r="E23" s="1" t="s">
        <v>74</v>
      </c>
      <c r="F23" s="1" t="s">
        <v>102</v>
      </c>
      <c r="G23" s="1" t="s">
        <v>91</v>
      </c>
      <c r="H23" s="1" t="s">
        <v>77</v>
      </c>
      <c r="I23" s="1">
        <v>80.0</v>
      </c>
      <c r="J23" s="1" t="s">
        <v>93</v>
      </c>
      <c r="K23" s="1" t="s">
        <v>164</v>
      </c>
    </row>
    <row r="24">
      <c r="A24" s="1" t="s">
        <v>72</v>
      </c>
      <c r="B24" s="75">
        <f t="shared" si="1"/>
        <v>75</v>
      </c>
      <c r="C24" s="1">
        <v>2.0140901E7</v>
      </c>
      <c r="D24" s="1" t="s">
        <v>95</v>
      </c>
      <c r="E24" s="1" t="s">
        <v>74</v>
      </c>
      <c r="F24" s="1" t="s">
        <v>96</v>
      </c>
      <c r="G24" s="1" t="s">
        <v>76</v>
      </c>
      <c r="H24" s="1" t="s">
        <v>77</v>
      </c>
      <c r="I24" s="1">
        <v>75.0</v>
      </c>
      <c r="J24" s="1" t="s">
        <v>78</v>
      </c>
      <c r="K24" s="1" t="s">
        <v>168</v>
      </c>
    </row>
    <row r="25">
      <c r="A25" s="1" t="s">
        <v>72</v>
      </c>
      <c r="B25" s="75">
        <f t="shared" si="1"/>
        <v>75</v>
      </c>
      <c r="C25" s="1">
        <v>2.0140901E7</v>
      </c>
      <c r="D25" s="1" t="s">
        <v>212</v>
      </c>
      <c r="E25" s="1" t="s">
        <v>74</v>
      </c>
      <c r="F25" s="1" t="s">
        <v>213</v>
      </c>
      <c r="G25" s="1" t="s">
        <v>91</v>
      </c>
      <c r="H25" s="1" t="s">
        <v>77</v>
      </c>
      <c r="I25" s="1">
        <v>75.0</v>
      </c>
      <c r="J25" s="1" t="s">
        <v>93</v>
      </c>
      <c r="K25" s="1" t="s">
        <v>214</v>
      </c>
    </row>
    <row r="26">
      <c r="A26" s="1" t="s">
        <v>72</v>
      </c>
      <c r="B26" s="75">
        <f t="shared" si="1"/>
        <v>80</v>
      </c>
      <c r="C26" s="1">
        <v>2.0140901E7</v>
      </c>
      <c r="D26" s="1" t="s">
        <v>115</v>
      </c>
      <c r="E26" s="1" t="s">
        <v>74</v>
      </c>
      <c r="F26" s="1" t="s">
        <v>99</v>
      </c>
      <c r="G26" s="1" t="s">
        <v>91</v>
      </c>
      <c r="H26" s="1" t="s">
        <v>77</v>
      </c>
      <c r="I26" s="1">
        <v>80.0</v>
      </c>
      <c r="J26" s="1" t="s">
        <v>93</v>
      </c>
      <c r="K26" s="1" t="s">
        <v>170</v>
      </c>
    </row>
    <row r="27">
      <c r="A27" s="1" t="s">
        <v>117</v>
      </c>
      <c r="B27" s="75">
        <f t="shared" si="1"/>
        <v>-60.49</v>
      </c>
      <c r="C27" s="1">
        <v>2.0140828E7</v>
      </c>
      <c r="D27" s="1" t="s">
        <v>118</v>
      </c>
      <c r="E27" s="1" t="s">
        <v>74</v>
      </c>
      <c r="F27" s="1" t="s">
        <v>119</v>
      </c>
      <c r="G27" s="1" t="s">
        <v>91</v>
      </c>
      <c r="H27" s="1" t="s">
        <v>92</v>
      </c>
      <c r="I27" s="1">
        <v>60.49</v>
      </c>
      <c r="J27" s="1" t="s">
        <v>93</v>
      </c>
      <c r="K27" s="1" t="s">
        <v>223</v>
      </c>
    </row>
    <row r="28">
      <c r="A28" s="1" t="s">
        <v>72</v>
      </c>
      <c r="B28" s="75">
        <f t="shared" si="1"/>
        <v>95</v>
      </c>
      <c r="C28" s="1">
        <v>2.0140822E7</v>
      </c>
      <c r="D28" s="1" t="s">
        <v>220</v>
      </c>
      <c r="E28" s="1" t="s">
        <v>74</v>
      </c>
      <c r="F28" s="1" t="s">
        <v>221</v>
      </c>
      <c r="G28" s="1" t="s">
        <v>76</v>
      </c>
      <c r="H28" s="1" t="s">
        <v>77</v>
      </c>
      <c r="I28" s="1">
        <v>95.0</v>
      </c>
      <c r="J28" s="1" t="s">
        <v>78</v>
      </c>
      <c r="K28" s="1" t="s">
        <v>222</v>
      </c>
    </row>
    <row r="29">
      <c r="A29" s="1" t="s">
        <v>22</v>
      </c>
      <c r="B29" s="75">
        <f t="shared" si="1"/>
        <v>-26.62</v>
      </c>
      <c r="C29" s="1">
        <v>2.0140821E7</v>
      </c>
      <c r="D29" s="1" t="s">
        <v>224</v>
      </c>
      <c r="E29" s="1" t="s">
        <v>74</v>
      </c>
      <c r="F29" s="1" t="s">
        <v>213</v>
      </c>
      <c r="G29" s="1" t="s">
        <v>91</v>
      </c>
      <c r="H29" s="1" t="s">
        <v>92</v>
      </c>
      <c r="I29" s="1">
        <v>26.62</v>
      </c>
      <c r="J29" s="1" t="s">
        <v>93</v>
      </c>
      <c r="K29" s="1" t="s">
        <v>225</v>
      </c>
    </row>
    <row r="30">
      <c r="A30" s="1" t="s">
        <v>117</v>
      </c>
      <c r="B30" s="75">
        <f t="shared" si="1"/>
        <v>-60.49</v>
      </c>
      <c r="C30" s="1">
        <v>2.0140821E7</v>
      </c>
      <c r="D30" s="1" t="s">
        <v>118</v>
      </c>
      <c r="E30" s="1" t="s">
        <v>74</v>
      </c>
      <c r="F30" s="1" t="s">
        <v>119</v>
      </c>
      <c r="G30" s="1" t="s">
        <v>91</v>
      </c>
      <c r="H30" s="1" t="s">
        <v>92</v>
      </c>
      <c r="I30" s="1">
        <v>60.49</v>
      </c>
      <c r="J30" s="1" t="s">
        <v>93</v>
      </c>
      <c r="K30" s="1" t="s">
        <v>226</v>
      </c>
    </row>
    <row r="31">
      <c r="A31" s="1" t="s">
        <v>72</v>
      </c>
      <c r="B31" s="75">
        <f t="shared" si="1"/>
        <v>80</v>
      </c>
      <c r="C31" s="1">
        <v>2.0140811E7</v>
      </c>
      <c r="D31" s="1" t="s">
        <v>101</v>
      </c>
      <c r="E31" s="1" t="s">
        <v>74</v>
      </c>
      <c r="F31" s="1" t="s">
        <v>102</v>
      </c>
      <c r="G31" s="1" t="s">
        <v>91</v>
      </c>
      <c r="H31" s="1" t="s">
        <v>77</v>
      </c>
      <c r="I31" s="1">
        <v>80.0</v>
      </c>
      <c r="J31" s="1" t="s">
        <v>93</v>
      </c>
      <c r="K31" s="1" t="s">
        <v>164</v>
      </c>
    </row>
    <row r="32">
      <c r="A32" s="1" t="s">
        <v>72</v>
      </c>
      <c r="B32" s="75">
        <f t="shared" si="1"/>
        <v>75</v>
      </c>
      <c r="C32" s="1">
        <v>2.0140801E7</v>
      </c>
      <c r="D32" s="1" t="s">
        <v>95</v>
      </c>
      <c r="E32" s="1" t="s">
        <v>74</v>
      </c>
      <c r="F32" s="1" t="s">
        <v>96</v>
      </c>
      <c r="G32" s="1" t="s">
        <v>76</v>
      </c>
      <c r="H32" s="1" t="s">
        <v>77</v>
      </c>
      <c r="I32" s="1">
        <v>75.0</v>
      </c>
      <c r="J32" s="1" t="s">
        <v>78</v>
      </c>
      <c r="K32" s="1" t="s">
        <v>168</v>
      </c>
    </row>
    <row r="33">
      <c r="A33" s="1" t="s">
        <v>72</v>
      </c>
      <c r="B33" s="75">
        <f t="shared" si="1"/>
        <v>80</v>
      </c>
      <c r="C33" s="1">
        <v>2.0140801E7</v>
      </c>
      <c r="D33" s="1" t="s">
        <v>115</v>
      </c>
      <c r="E33" s="1" t="s">
        <v>74</v>
      </c>
      <c r="F33" s="1" t="s">
        <v>99</v>
      </c>
      <c r="G33" s="1" t="s">
        <v>91</v>
      </c>
      <c r="H33" s="1" t="s">
        <v>77</v>
      </c>
      <c r="I33" s="1">
        <v>80.0</v>
      </c>
      <c r="J33" s="1" t="s">
        <v>93</v>
      </c>
      <c r="K33" s="1" t="s">
        <v>170</v>
      </c>
    </row>
    <row r="34">
      <c r="A34" s="1" t="s">
        <v>72</v>
      </c>
      <c r="B34" s="75">
        <f t="shared" si="1"/>
        <v>75</v>
      </c>
      <c r="C34" s="1">
        <v>2.0140801E7</v>
      </c>
      <c r="D34" s="1" t="s">
        <v>212</v>
      </c>
      <c r="E34" s="1" t="s">
        <v>74</v>
      </c>
      <c r="F34" s="1" t="s">
        <v>213</v>
      </c>
      <c r="G34" s="1" t="s">
        <v>91</v>
      </c>
      <c r="H34" s="1" t="s">
        <v>77</v>
      </c>
      <c r="I34" s="1">
        <v>75.0</v>
      </c>
      <c r="J34" s="1" t="s">
        <v>93</v>
      </c>
      <c r="K34" s="1" t="s">
        <v>214</v>
      </c>
    </row>
    <row r="35">
      <c r="A35" s="1" t="s">
        <v>133</v>
      </c>
      <c r="B35" s="75">
        <f t="shared" si="1"/>
        <v>-0.15</v>
      </c>
      <c r="C35" s="1">
        <v>2.0140729E7</v>
      </c>
      <c r="D35" s="1" t="s">
        <v>134</v>
      </c>
      <c r="E35" s="1" t="s">
        <v>74</v>
      </c>
      <c r="F35" s="1"/>
      <c r="G35" s="1" t="s">
        <v>135</v>
      </c>
      <c r="H35" s="1" t="s">
        <v>92</v>
      </c>
      <c r="I35" s="1">
        <v>0.15</v>
      </c>
      <c r="J35" s="1" t="s">
        <v>21</v>
      </c>
      <c r="K35" s="1" t="s">
        <v>227</v>
      </c>
    </row>
    <row r="36">
      <c r="A36" s="1" t="s">
        <v>133</v>
      </c>
      <c r="B36" s="75">
        <f t="shared" si="1"/>
        <v>-9.4</v>
      </c>
      <c r="C36" s="1">
        <v>2.0140729E7</v>
      </c>
      <c r="D36" s="1" t="s">
        <v>134</v>
      </c>
      <c r="E36" s="1" t="s">
        <v>74</v>
      </c>
      <c r="F36" s="1"/>
      <c r="G36" s="1" t="s">
        <v>135</v>
      </c>
      <c r="H36" s="1" t="s">
        <v>92</v>
      </c>
      <c r="I36" s="1">
        <v>9.4</v>
      </c>
      <c r="J36" s="1" t="s">
        <v>21</v>
      </c>
      <c r="K36" s="1" t="s">
        <v>228</v>
      </c>
    </row>
    <row r="37">
      <c r="A37" s="1" t="s">
        <v>72</v>
      </c>
      <c r="B37" s="75">
        <f t="shared" si="1"/>
        <v>95</v>
      </c>
      <c r="C37" s="1">
        <v>2.0140722E7</v>
      </c>
      <c r="D37" s="1" t="s">
        <v>220</v>
      </c>
      <c r="E37" s="1" t="s">
        <v>74</v>
      </c>
      <c r="F37" s="1" t="s">
        <v>221</v>
      </c>
      <c r="G37" s="1" t="s">
        <v>76</v>
      </c>
      <c r="H37" s="1" t="s">
        <v>77</v>
      </c>
      <c r="I37" s="1">
        <v>95.0</v>
      </c>
      <c r="J37" s="1" t="s">
        <v>78</v>
      </c>
      <c r="K37" s="1" t="s">
        <v>222</v>
      </c>
    </row>
    <row r="38">
      <c r="A38" s="1" t="s">
        <v>72</v>
      </c>
      <c r="B38" s="75">
        <f t="shared" si="1"/>
        <v>80</v>
      </c>
      <c r="C38" s="1">
        <v>2.0140709E7</v>
      </c>
      <c r="D38" s="1" t="s">
        <v>101</v>
      </c>
      <c r="E38" s="1" t="s">
        <v>74</v>
      </c>
      <c r="F38" s="1" t="s">
        <v>102</v>
      </c>
      <c r="G38" s="1" t="s">
        <v>91</v>
      </c>
      <c r="H38" s="1" t="s">
        <v>77</v>
      </c>
      <c r="I38" s="1">
        <v>80.0</v>
      </c>
      <c r="J38" s="1" t="s">
        <v>93</v>
      </c>
      <c r="K38" s="1" t="s">
        <v>164</v>
      </c>
    </row>
    <row r="39">
      <c r="A39" s="1" t="s">
        <v>117</v>
      </c>
      <c r="B39" s="75">
        <f t="shared" si="1"/>
        <v>-60.49</v>
      </c>
      <c r="C39" s="1">
        <v>2.0140702E7</v>
      </c>
      <c r="D39" s="1" t="s">
        <v>118</v>
      </c>
      <c r="E39" s="1" t="s">
        <v>74</v>
      </c>
      <c r="F39" s="1" t="s">
        <v>119</v>
      </c>
      <c r="G39" s="1" t="s">
        <v>91</v>
      </c>
      <c r="H39" s="1" t="s">
        <v>92</v>
      </c>
      <c r="I39" s="1">
        <v>60.49</v>
      </c>
      <c r="J39" s="1" t="s">
        <v>93</v>
      </c>
      <c r="K39" s="1" t="s">
        <v>229</v>
      </c>
    </row>
    <row r="40">
      <c r="A40" s="1" t="s">
        <v>72</v>
      </c>
      <c r="B40" s="75">
        <f t="shared" si="1"/>
        <v>75</v>
      </c>
      <c r="C40" s="1">
        <v>2.0140701E7</v>
      </c>
      <c r="D40" s="1" t="s">
        <v>95</v>
      </c>
      <c r="E40" s="1" t="s">
        <v>74</v>
      </c>
      <c r="F40" s="1" t="s">
        <v>96</v>
      </c>
      <c r="G40" s="1" t="s">
        <v>76</v>
      </c>
      <c r="H40" s="1" t="s">
        <v>77</v>
      </c>
      <c r="I40" s="1">
        <v>75.0</v>
      </c>
      <c r="J40" s="1" t="s">
        <v>78</v>
      </c>
      <c r="K40" s="1" t="s">
        <v>168</v>
      </c>
    </row>
    <row r="41">
      <c r="A41" s="1" t="s">
        <v>72</v>
      </c>
      <c r="B41" s="75">
        <f t="shared" si="1"/>
        <v>80</v>
      </c>
      <c r="C41" s="1">
        <v>2.0140701E7</v>
      </c>
      <c r="D41" s="1" t="s">
        <v>115</v>
      </c>
      <c r="E41" s="1" t="s">
        <v>74</v>
      </c>
      <c r="F41" s="1" t="s">
        <v>99</v>
      </c>
      <c r="G41" s="1" t="s">
        <v>91</v>
      </c>
      <c r="H41" s="1" t="s">
        <v>77</v>
      </c>
      <c r="I41" s="1">
        <v>80.0</v>
      </c>
      <c r="J41" s="1" t="s">
        <v>93</v>
      </c>
      <c r="K41" s="1" t="s">
        <v>170</v>
      </c>
    </row>
    <row r="42">
      <c r="A42" s="1" t="s">
        <v>72</v>
      </c>
      <c r="B42" s="75">
        <f t="shared" si="1"/>
        <v>75</v>
      </c>
      <c r="C42" s="1">
        <v>2.0140701E7</v>
      </c>
      <c r="D42" s="1" t="s">
        <v>212</v>
      </c>
      <c r="E42" s="1" t="s">
        <v>74</v>
      </c>
      <c r="F42" s="1" t="s">
        <v>213</v>
      </c>
      <c r="G42" s="1" t="s">
        <v>91</v>
      </c>
      <c r="H42" s="1" t="s">
        <v>77</v>
      </c>
      <c r="I42" s="1">
        <v>75.0</v>
      </c>
      <c r="J42" s="1" t="s">
        <v>93</v>
      </c>
      <c r="K42" s="1" t="s">
        <v>214</v>
      </c>
    </row>
    <row r="43">
      <c r="A43" s="1" t="s">
        <v>72</v>
      </c>
      <c r="B43" s="75">
        <f t="shared" si="1"/>
        <v>95</v>
      </c>
      <c r="C43" s="1">
        <v>2.014063E7</v>
      </c>
      <c r="D43" s="1" t="s">
        <v>172</v>
      </c>
      <c r="E43" s="1" t="s">
        <v>74</v>
      </c>
      <c r="F43" s="1" t="s">
        <v>173</v>
      </c>
      <c r="G43" s="1" t="s">
        <v>76</v>
      </c>
      <c r="H43" s="1" t="s">
        <v>77</v>
      </c>
      <c r="I43" s="1">
        <v>95.0</v>
      </c>
      <c r="J43" s="1" t="s">
        <v>78</v>
      </c>
      <c r="K43" s="1" t="s">
        <v>230</v>
      </c>
    </row>
    <row r="44">
      <c r="A44" s="1" t="s">
        <v>72</v>
      </c>
      <c r="B44" s="75">
        <f t="shared" si="1"/>
        <v>95</v>
      </c>
      <c r="C44" s="1">
        <v>2.0140623E7</v>
      </c>
      <c r="D44" s="1" t="s">
        <v>220</v>
      </c>
      <c r="E44" s="1" t="s">
        <v>74</v>
      </c>
      <c r="F44" s="1" t="s">
        <v>221</v>
      </c>
      <c r="G44" s="1" t="s">
        <v>76</v>
      </c>
      <c r="H44" s="1" t="s">
        <v>77</v>
      </c>
      <c r="I44" s="1">
        <v>95.0</v>
      </c>
      <c r="J44" s="1" t="s">
        <v>78</v>
      </c>
      <c r="K44" s="1" t="s">
        <v>222</v>
      </c>
    </row>
    <row r="45">
      <c r="A45" s="1" t="s">
        <v>125</v>
      </c>
      <c r="B45" s="75">
        <f t="shared" si="1"/>
        <v>500</v>
      </c>
      <c r="C45" s="1">
        <v>2.0140616E7</v>
      </c>
      <c r="D45" s="1" t="s">
        <v>126</v>
      </c>
      <c r="E45" s="1" t="s">
        <v>74</v>
      </c>
      <c r="F45" s="1">
        <v>7915477.0</v>
      </c>
      <c r="G45" s="1" t="s">
        <v>76</v>
      </c>
      <c r="H45" s="1" t="s">
        <v>77</v>
      </c>
      <c r="I45" s="1">
        <v>500.0</v>
      </c>
      <c r="J45" s="1" t="s">
        <v>78</v>
      </c>
      <c r="K45" s="1"/>
    </row>
    <row r="46" ht="15.75" customHeight="1">
      <c r="A46" s="1" t="s">
        <v>72</v>
      </c>
      <c r="B46" s="75">
        <f t="shared" si="1"/>
        <v>-95</v>
      </c>
      <c r="C46" s="1">
        <v>2.0140616E7</v>
      </c>
      <c r="D46" s="1" t="s">
        <v>231</v>
      </c>
      <c r="E46" s="1" t="s">
        <v>74</v>
      </c>
      <c r="F46" s="1" t="s">
        <v>232</v>
      </c>
      <c r="G46" s="1" t="s">
        <v>91</v>
      </c>
      <c r="H46" s="1" t="s">
        <v>92</v>
      </c>
      <c r="I46" s="1">
        <v>95.0</v>
      </c>
      <c r="J46" s="1" t="s">
        <v>93</v>
      </c>
      <c r="K46" s="1" t="s">
        <v>233</v>
      </c>
    </row>
    <row r="47" ht="15.75" customHeight="1">
      <c r="A47" s="1" t="s">
        <v>117</v>
      </c>
      <c r="B47" s="75">
        <f t="shared" si="1"/>
        <v>-60.49</v>
      </c>
      <c r="C47" s="1">
        <v>2.014061E7</v>
      </c>
      <c r="D47" s="1" t="s">
        <v>118</v>
      </c>
      <c r="E47" s="1" t="s">
        <v>74</v>
      </c>
      <c r="F47" s="1" t="s">
        <v>119</v>
      </c>
      <c r="G47" s="1" t="s">
        <v>91</v>
      </c>
      <c r="H47" s="1" t="s">
        <v>92</v>
      </c>
      <c r="I47" s="1">
        <v>60.49</v>
      </c>
      <c r="J47" s="1" t="s">
        <v>93</v>
      </c>
      <c r="K47" s="1" t="s">
        <v>234</v>
      </c>
    </row>
    <row r="48" ht="15.75" customHeight="1">
      <c r="A48" s="1" t="s">
        <v>72</v>
      </c>
      <c r="B48" s="75">
        <f t="shared" si="1"/>
        <v>80</v>
      </c>
      <c r="C48" s="1">
        <v>2.0140609E7</v>
      </c>
      <c r="D48" s="1" t="s">
        <v>130</v>
      </c>
      <c r="E48" s="1" t="s">
        <v>74</v>
      </c>
      <c r="F48" s="1">
        <v>7737868.0</v>
      </c>
      <c r="G48" s="1" t="s">
        <v>91</v>
      </c>
      <c r="H48" s="1" t="s">
        <v>77</v>
      </c>
      <c r="I48" s="1">
        <v>80.0</v>
      </c>
      <c r="J48" s="1" t="s">
        <v>93</v>
      </c>
      <c r="K48" s="1" t="s">
        <v>235</v>
      </c>
    </row>
    <row r="49" ht="15.75" customHeight="1">
      <c r="A49" s="1" t="s">
        <v>125</v>
      </c>
      <c r="B49" s="75">
        <f t="shared" si="1"/>
        <v>6100</v>
      </c>
      <c r="C49" s="1">
        <v>2.0140602E7</v>
      </c>
      <c r="D49" s="1" t="s">
        <v>126</v>
      </c>
      <c r="E49" s="1" t="s">
        <v>74</v>
      </c>
      <c r="F49" s="1">
        <v>7915477.0</v>
      </c>
      <c r="G49" s="1" t="s">
        <v>76</v>
      </c>
      <c r="H49" s="1" t="s">
        <v>77</v>
      </c>
      <c r="I49" s="1">
        <v>6100.0</v>
      </c>
      <c r="J49" s="1" t="s">
        <v>78</v>
      </c>
      <c r="K49" s="1"/>
    </row>
    <row r="50" ht="15.75" customHeight="1">
      <c r="A50" s="1" t="s">
        <v>23</v>
      </c>
      <c r="B50" s="75">
        <f t="shared" si="1"/>
        <v>-3601.57</v>
      </c>
      <c r="C50" s="1">
        <v>2.0140602E7</v>
      </c>
      <c r="D50" s="1" t="s">
        <v>236</v>
      </c>
      <c r="E50" s="1" t="s">
        <v>74</v>
      </c>
      <c r="F50" s="1" t="s">
        <v>237</v>
      </c>
      <c r="G50" s="1" t="s">
        <v>91</v>
      </c>
      <c r="H50" s="1" t="s">
        <v>92</v>
      </c>
      <c r="I50" s="1">
        <v>3601.57</v>
      </c>
      <c r="J50" s="1" t="s">
        <v>93</v>
      </c>
      <c r="K50" s="1" t="s">
        <v>238</v>
      </c>
    </row>
    <row r="51" ht="15.75" customHeight="1">
      <c r="A51" s="1" t="s">
        <v>23</v>
      </c>
      <c r="B51" s="75">
        <f t="shared" si="1"/>
        <v>-3075.88</v>
      </c>
      <c r="C51" s="1">
        <v>2.0140602E7</v>
      </c>
      <c r="D51" s="1" t="s">
        <v>236</v>
      </c>
      <c r="E51" s="1" t="s">
        <v>74</v>
      </c>
      <c r="F51" s="1" t="s">
        <v>237</v>
      </c>
      <c r="G51" s="1" t="s">
        <v>91</v>
      </c>
      <c r="H51" s="1" t="s">
        <v>92</v>
      </c>
      <c r="I51" s="1">
        <v>3075.88</v>
      </c>
      <c r="J51" s="1" t="s">
        <v>93</v>
      </c>
      <c r="K51" s="1" t="s">
        <v>239</v>
      </c>
    </row>
    <row r="52" ht="15.75" customHeight="1">
      <c r="A52" s="1" t="s">
        <v>72</v>
      </c>
      <c r="B52" s="75">
        <f t="shared" si="1"/>
        <v>75</v>
      </c>
      <c r="C52" s="1">
        <v>2.0140602E7</v>
      </c>
      <c r="D52" s="1" t="s">
        <v>95</v>
      </c>
      <c r="E52" s="1" t="s">
        <v>74</v>
      </c>
      <c r="F52" s="1" t="s">
        <v>96</v>
      </c>
      <c r="G52" s="1" t="s">
        <v>76</v>
      </c>
      <c r="H52" s="1" t="s">
        <v>77</v>
      </c>
      <c r="I52" s="1">
        <v>75.0</v>
      </c>
      <c r="J52" s="1" t="s">
        <v>78</v>
      </c>
      <c r="K52" s="1" t="s">
        <v>168</v>
      </c>
    </row>
    <row r="53" ht="15.75" customHeight="1">
      <c r="A53" s="1" t="s">
        <v>72</v>
      </c>
      <c r="B53" s="75">
        <f t="shared" si="1"/>
        <v>75</v>
      </c>
      <c r="C53" s="1">
        <v>2.0140602E7</v>
      </c>
      <c r="D53" s="1" t="s">
        <v>212</v>
      </c>
      <c r="E53" s="1" t="s">
        <v>74</v>
      </c>
      <c r="F53" s="1">
        <v>6.8492926E8</v>
      </c>
      <c r="G53" s="1" t="s">
        <v>91</v>
      </c>
      <c r="H53" s="1" t="s">
        <v>77</v>
      </c>
      <c r="I53" s="1">
        <v>75.0</v>
      </c>
      <c r="J53" s="1" t="s">
        <v>93</v>
      </c>
      <c r="K53" s="1" t="s">
        <v>240</v>
      </c>
    </row>
    <row r="54" ht="15.75" customHeight="1">
      <c r="A54" s="1" t="s">
        <v>72</v>
      </c>
      <c r="B54" s="75">
        <f t="shared" si="1"/>
        <v>80</v>
      </c>
      <c r="C54" s="1">
        <v>2.0140602E7</v>
      </c>
      <c r="D54" s="1" t="s">
        <v>241</v>
      </c>
      <c r="E54" s="1" t="s">
        <v>74</v>
      </c>
      <c r="F54" s="1">
        <v>5784856.0</v>
      </c>
      <c r="G54" s="1" t="s">
        <v>91</v>
      </c>
      <c r="H54" s="1" t="s">
        <v>77</v>
      </c>
      <c r="I54" s="1">
        <v>80.0</v>
      </c>
      <c r="J54" s="1" t="s">
        <v>93</v>
      </c>
      <c r="K54" s="1" t="s">
        <v>242</v>
      </c>
    </row>
    <row r="55" ht="15.75" customHeight="1">
      <c r="A55" s="1" t="s">
        <v>72</v>
      </c>
      <c r="B55" s="75">
        <f t="shared" si="1"/>
        <v>95</v>
      </c>
      <c r="C55" s="1">
        <v>2.0140528E7</v>
      </c>
      <c r="D55" s="1" t="s">
        <v>172</v>
      </c>
      <c r="E55" s="1" t="s">
        <v>74</v>
      </c>
      <c r="F55" s="1" t="s">
        <v>173</v>
      </c>
      <c r="G55" s="1" t="s">
        <v>76</v>
      </c>
      <c r="H55" s="1" t="s">
        <v>77</v>
      </c>
      <c r="I55" s="1">
        <v>95.0</v>
      </c>
      <c r="J55" s="1" t="s">
        <v>78</v>
      </c>
      <c r="K55" s="1" t="s">
        <v>243</v>
      </c>
    </row>
    <row r="56" ht="15.75" customHeight="1">
      <c r="A56" s="1" t="s">
        <v>133</v>
      </c>
      <c r="B56" s="75">
        <f t="shared" si="1"/>
        <v>-14.39</v>
      </c>
      <c r="C56" s="1">
        <v>2.0140527E7</v>
      </c>
      <c r="D56" s="1" t="s">
        <v>134</v>
      </c>
      <c r="E56" s="1" t="s">
        <v>74</v>
      </c>
      <c r="F56" s="1"/>
      <c r="G56" s="1" t="s">
        <v>135</v>
      </c>
      <c r="H56" s="1" t="s">
        <v>92</v>
      </c>
      <c r="I56" s="1">
        <v>14.39</v>
      </c>
      <c r="J56" s="1" t="s">
        <v>21</v>
      </c>
      <c r="K56" s="1" t="s">
        <v>244</v>
      </c>
    </row>
    <row r="57" ht="15.75" customHeight="1">
      <c r="A57" s="1" t="s">
        <v>72</v>
      </c>
      <c r="B57" s="75">
        <f t="shared" si="1"/>
        <v>95</v>
      </c>
      <c r="C57" s="1">
        <v>2.0140522E7</v>
      </c>
      <c r="D57" s="1" t="s">
        <v>220</v>
      </c>
      <c r="E57" s="1" t="s">
        <v>74</v>
      </c>
      <c r="F57" s="1" t="s">
        <v>221</v>
      </c>
      <c r="G57" s="1" t="s">
        <v>76</v>
      </c>
      <c r="H57" s="1" t="s">
        <v>77</v>
      </c>
      <c r="I57" s="1">
        <v>95.0</v>
      </c>
      <c r="J57" s="1" t="s">
        <v>78</v>
      </c>
      <c r="K57" s="1" t="s">
        <v>222</v>
      </c>
    </row>
    <row r="58" ht="15.75" customHeight="1">
      <c r="A58" s="1" t="s">
        <v>14</v>
      </c>
      <c r="B58" s="75">
        <f t="shared" si="1"/>
        <v>-1139.97</v>
      </c>
      <c r="C58" s="1">
        <v>2.0140519E7</v>
      </c>
      <c r="D58" s="1" t="s">
        <v>245</v>
      </c>
      <c r="E58" s="1" t="s">
        <v>74</v>
      </c>
      <c r="F58" s="1" t="s">
        <v>246</v>
      </c>
      <c r="G58" s="1" t="s">
        <v>91</v>
      </c>
      <c r="H58" s="1" t="s">
        <v>92</v>
      </c>
      <c r="I58" s="1">
        <v>1139.97</v>
      </c>
      <c r="J58" s="1" t="s">
        <v>93</v>
      </c>
      <c r="K58" s="1" t="s">
        <v>247</v>
      </c>
    </row>
    <row r="59" ht="15.75" customHeight="1">
      <c r="A59" s="1" t="s">
        <v>22</v>
      </c>
      <c r="B59" s="75">
        <f t="shared" si="1"/>
        <v>-189.5</v>
      </c>
      <c r="C59" s="1">
        <v>2.0140509E7</v>
      </c>
      <c r="D59" s="1" t="s">
        <v>248</v>
      </c>
      <c r="E59" s="1" t="s">
        <v>74</v>
      </c>
      <c r="F59" s="1" t="s">
        <v>249</v>
      </c>
      <c r="G59" s="1" t="s">
        <v>91</v>
      </c>
      <c r="H59" s="1" t="s">
        <v>92</v>
      </c>
      <c r="I59" s="1">
        <v>189.5</v>
      </c>
      <c r="J59" s="1" t="s">
        <v>93</v>
      </c>
      <c r="K59" s="1" t="s">
        <v>250</v>
      </c>
    </row>
    <row r="60" ht="15.75" customHeight="1">
      <c r="A60" s="1" t="s">
        <v>117</v>
      </c>
      <c r="B60" s="75">
        <f t="shared" si="1"/>
        <v>-60.49</v>
      </c>
      <c r="C60" s="1">
        <v>2.0140509E7</v>
      </c>
      <c r="D60" s="1" t="s">
        <v>118</v>
      </c>
      <c r="E60" s="1" t="s">
        <v>74</v>
      </c>
      <c r="F60" s="1" t="s">
        <v>119</v>
      </c>
      <c r="G60" s="1" t="s">
        <v>91</v>
      </c>
      <c r="H60" s="1" t="s">
        <v>92</v>
      </c>
      <c r="I60" s="1">
        <v>60.49</v>
      </c>
      <c r="J60" s="1" t="s">
        <v>93</v>
      </c>
      <c r="K60" s="1" t="s">
        <v>251</v>
      </c>
    </row>
    <row r="61" ht="15.75" customHeight="1">
      <c r="A61" s="1" t="s">
        <v>72</v>
      </c>
      <c r="B61" s="75">
        <f t="shared" si="1"/>
        <v>75</v>
      </c>
      <c r="C61" s="1">
        <v>2.0140502E7</v>
      </c>
      <c r="D61" s="1" t="s">
        <v>95</v>
      </c>
      <c r="E61" s="1" t="s">
        <v>74</v>
      </c>
      <c r="F61" s="1" t="s">
        <v>96</v>
      </c>
      <c r="G61" s="1" t="s">
        <v>76</v>
      </c>
      <c r="H61" s="1" t="s">
        <v>77</v>
      </c>
      <c r="I61" s="1">
        <v>75.0</v>
      </c>
      <c r="J61" s="1" t="s">
        <v>78</v>
      </c>
      <c r="K61" s="1" t="s">
        <v>168</v>
      </c>
    </row>
    <row r="62" ht="15.75" customHeight="1">
      <c r="A62" s="1" t="s">
        <v>72</v>
      </c>
      <c r="B62" s="75">
        <f t="shared" si="1"/>
        <v>75</v>
      </c>
      <c r="C62" s="1">
        <v>2.0140502E7</v>
      </c>
      <c r="D62" s="1" t="s">
        <v>212</v>
      </c>
      <c r="E62" s="1" t="s">
        <v>74</v>
      </c>
      <c r="F62" s="1">
        <v>6.8492926E8</v>
      </c>
      <c r="G62" s="1" t="s">
        <v>91</v>
      </c>
      <c r="H62" s="1" t="s">
        <v>77</v>
      </c>
      <c r="I62" s="1">
        <v>75.0</v>
      </c>
      <c r="J62" s="1" t="s">
        <v>93</v>
      </c>
      <c r="K62" s="1" t="s">
        <v>252</v>
      </c>
    </row>
    <row r="63" ht="15.75" customHeight="1">
      <c r="A63" s="1" t="s">
        <v>72</v>
      </c>
      <c r="B63" s="75">
        <f t="shared" si="1"/>
        <v>80</v>
      </c>
      <c r="C63" s="1">
        <v>2.0140502E7</v>
      </c>
      <c r="D63" s="1" t="s">
        <v>241</v>
      </c>
      <c r="E63" s="1" t="s">
        <v>74</v>
      </c>
      <c r="F63" s="1">
        <v>5784856.0</v>
      </c>
      <c r="G63" s="1" t="s">
        <v>91</v>
      </c>
      <c r="H63" s="1" t="s">
        <v>77</v>
      </c>
      <c r="I63" s="1">
        <v>80.0</v>
      </c>
      <c r="J63" s="1" t="s">
        <v>93</v>
      </c>
      <c r="K63" s="1" t="s">
        <v>253</v>
      </c>
    </row>
    <row r="64" ht="15.75" customHeight="1">
      <c r="A64" s="1" t="s">
        <v>133</v>
      </c>
      <c r="B64" s="75">
        <f t="shared" si="1"/>
        <v>-23.02</v>
      </c>
      <c r="C64" s="1">
        <v>2.0140429E7</v>
      </c>
      <c r="D64" s="1" t="s">
        <v>134</v>
      </c>
      <c r="E64" s="1" t="s">
        <v>74</v>
      </c>
      <c r="F64" s="1"/>
      <c r="G64" s="1" t="s">
        <v>135</v>
      </c>
      <c r="H64" s="1" t="s">
        <v>92</v>
      </c>
      <c r="I64" s="1">
        <v>23.02</v>
      </c>
      <c r="J64" s="1" t="s">
        <v>21</v>
      </c>
      <c r="K64" s="1" t="s">
        <v>254</v>
      </c>
    </row>
    <row r="65" ht="15.75" customHeight="1">
      <c r="A65" s="1" t="s">
        <v>72</v>
      </c>
      <c r="B65" s="75">
        <f t="shared" si="1"/>
        <v>95</v>
      </c>
      <c r="C65" s="1">
        <v>2.0140428E7</v>
      </c>
      <c r="D65" s="1" t="s">
        <v>172</v>
      </c>
      <c r="E65" s="1" t="s">
        <v>74</v>
      </c>
      <c r="F65" s="1" t="s">
        <v>173</v>
      </c>
      <c r="G65" s="1" t="s">
        <v>76</v>
      </c>
      <c r="H65" s="1" t="s">
        <v>77</v>
      </c>
      <c r="I65" s="1">
        <v>95.0</v>
      </c>
      <c r="J65" s="1" t="s">
        <v>78</v>
      </c>
      <c r="K65" s="1" t="s">
        <v>255</v>
      </c>
    </row>
    <row r="66" ht="15.75" customHeight="1">
      <c r="A66" s="1" t="s">
        <v>117</v>
      </c>
      <c r="B66" s="75">
        <f t="shared" si="1"/>
        <v>-60.49</v>
      </c>
      <c r="C66" s="1">
        <v>2.0140423E7</v>
      </c>
      <c r="D66" s="1" t="s">
        <v>118</v>
      </c>
      <c r="E66" s="1" t="s">
        <v>74</v>
      </c>
      <c r="F66" s="1" t="s">
        <v>119</v>
      </c>
      <c r="G66" s="1" t="s">
        <v>91</v>
      </c>
      <c r="H66" s="1" t="s">
        <v>92</v>
      </c>
      <c r="I66" s="1">
        <v>60.49</v>
      </c>
      <c r="J66" s="1" t="s">
        <v>93</v>
      </c>
      <c r="K66" s="1" t="s">
        <v>256</v>
      </c>
    </row>
    <row r="67" ht="15.75" customHeight="1">
      <c r="A67" s="1" t="s">
        <v>72</v>
      </c>
      <c r="B67" s="75">
        <f t="shared" si="1"/>
        <v>95</v>
      </c>
      <c r="C67" s="1">
        <v>2.0140422E7</v>
      </c>
      <c r="D67" s="1" t="s">
        <v>220</v>
      </c>
      <c r="E67" s="1" t="s">
        <v>74</v>
      </c>
      <c r="F67" s="1" t="s">
        <v>221</v>
      </c>
      <c r="G67" s="1" t="s">
        <v>76</v>
      </c>
      <c r="H67" s="1" t="s">
        <v>77</v>
      </c>
      <c r="I67" s="1">
        <v>95.0</v>
      </c>
      <c r="J67" s="1" t="s">
        <v>78</v>
      </c>
      <c r="K67" s="1" t="s">
        <v>222</v>
      </c>
    </row>
    <row r="68" ht="15.75" customHeight="1">
      <c r="A68" s="1" t="s">
        <v>15</v>
      </c>
      <c r="B68" s="75">
        <f t="shared" si="1"/>
        <v>-14.98</v>
      </c>
      <c r="C68" s="1">
        <v>2.0140414E7</v>
      </c>
      <c r="D68" s="1" t="s">
        <v>257</v>
      </c>
      <c r="E68" s="1" t="s">
        <v>74</v>
      </c>
      <c r="F68" s="1" t="s">
        <v>221</v>
      </c>
      <c r="G68" s="1" t="s">
        <v>91</v>
      </c>
      <c r="H68" s="1" t="s">
        <v>92</v>
      </c>
      <c r="I68" s="1">
        <v>14.98</v>
      </c>
      <c r="J68" s="1" t="s">
        <v>93</v>
      </c>
      <c r="K68" s="1" t="s">
        <v>258</v>
      </c>
    </row>
    <row r="69" ht="15.75" customHeight="1">
      <c r="A69" s="1" t="s">
        <v>72</v>
      </c>
      <c r="B69" s="75">
        <f t="shared" si="1"/>
        <v>80</v>
      </c>
      <c r="C69" s="1">
        <v>2.0140409E7</v>
      </c>
      <c r="D69" s="1" t="s">
        <v>130</v>
      </c>
      <c r="E69" s="1" t="s">
        <v>74</v>
      </c>
      <c r="F69" s="1">
        <v>7737868.0</v>
      </c>
      <c r="G69" s="1" t="s">
        <v>91</v>
      </c>
      <c r="H69" s="1" t="s">
        <v>77</v>
      </c>
      <c r="I69" s="1">
        <v>80.0</v>
      </c>
      <c r="J69" s="1" t="s">
        <v>93</v>
      </c>
      <c r="K69" s="1" t="s">
        <v>259</v>
      </c>
    </row>
    <row r="70" ht="15.75" customHeight="1">
      <c r="A70" s="1" t="s">
        <v>22</v>
      </c>
      <c r="B70" s="75">
        <f t="shared" si="1"/>
        <v>-392.2</v>
      </c>
      <c r="C70" s="1">
        <v>2.0140404E7</v>
      </c>
      <c r="D70" s="1" t="s">
        <v>260</v>
      </c>
      <c r="E70" s="1" t="s">
        <v>74</v>
      </c>
      <c r="F70" s="1" t="s">
        <v>261</v>
      </c>
      <c r="G70" s="1" t="s">
        <v>91</v>
      </c>
      <c r="H70" s="1" t="s">
        <v>92</v>
      </c>
      <c r="I70" s="1">
        <v>392.2</v>
      </c>
      <c r="J70" s="1" t="s">
        <v>93</v>
      </c>
      <c r="K70" s="1" t="s">
        <v>262</v>
      </c>
    </row>
    <row r="71" ht="15.75" customHeight="1">
      <c r="A71" s="1" t="s">
        <v>117</v>
      </c>
      <c r="B71" s="75">
        <f t="shared" si="1"/>
        <v>-60.49</v>
      </c>
      <c r="C71" s="1">
        <v>2.0140404E7</v>
      </c>
      <c r="D71" s="1" t="s">
        <v>118</v>
      </c>
      <c r="E71" s="1" t="s">
        <v>74</v>
      </c>
      <c r="F71" s="1" t="s">
        <v>119</v>
      </c>
      <c r="G71" s="1" t="s">
        <v>91</v>
      </c>
      <c r="H71" s="1" t="s">
        <v>92</v>
      </c>
      <c r="I71" s="1">
        <v>60.49</v>
      </c>
      <c r="J71" s="1" t="s">
        <v>93</v>
      </c>
      <c r="K71" s="1" t="s">
        <v>263</v>
      </c>
    </row>
    <row r="72" ht="15.75" customHeight="1">
      <c r="A72" s="1" t="s">
        <v>22</v>
      </c>
      <c r="B72" s="75">
        <f t="shared" si="1"/>
        <v>-141.27</v>
      </c>
      <c r="C72" s="1">
        <v>2.0140404E7</v>
      </c>
      <c r="D72" s="1" t="s">
        <v>224</v>
      </c>
      <c r="E72" s="1" t="s">
        <v>74</v>
      </c>
      <c r="F72" s="1" t="s">
        <v>213</v>
      </c>
      <c r="G72" s="1" t="s">
        <v>91</v>
      </c>
      <c r="H72" s="1" t="s">
        <v>92</v>
      </c>
      <c r="I72" s="1">
        <v>141.27</v>
      </c>
      <c r="J72" s="1" t="s">
        <v>93</v>
      </c>
      <c r="K72" s="1" t="s">
        <v>264</v>
      </c>
    </row>
    <row r="73" ht="15.75" customHeight="1">
      <c r="A73" s="1" t="s">
        <v>72</v>
      </c>
      <c r="B73" s="75">
        <f t="shared" si="1"/>
        <v>75</v>
      </c>
      <c r="C73" s="1">
        <v>2.0140401E7</v>
      </c>
      <c r="D73" s="1" t="s">
        <v>95</v>
      </c>
      <c r="E73" s="1" t="s">
        <v>74</v>
      </c>
      <c r="F73" s="1" t="s">
        <v>96</v>
      </c>
      <c r="G73" s="1" t="s">
        <v>76</v>
      </c>
      <c r="H73" s="1" t="s">
        <v>77</v>
      </c>
      <c r="I73" s="1">
        <v>75.0</v>
      </c>
      <c r="J73" s="1" t="s">
        <v>78</v>
      </c>
      <c r="K73" s="1" t="s">
        <v>168</v>
      </c>
    </row>
    <row r="74" ht="15.75" customHeight="1">
      <c r="A74" s="1" t="s">
        <v>72</v>
      </c>
      <c r="B74" s="75">
        <f t="shared" si="1"/>
        <v>75</v>
      </c>
      <c r="C74" s="1">
        <v>2.0140401E7</v>
      </c>
      <c r="D74" s="1" t="s">
        <v>212</v>
      </c>
      <c r="E74" s="1" t="s">
        <v>74</v>
      </c>
      <c r="F74" s="1">
        <v>6.8492926E8</v>
      </c>
      <c r="G74" s="1" t="s">
        <v>91</v>
      </c>
      <c r="H74" s="1" t="s">
        <v>77</v>
      </c>
      <c r="I74" s="1">
        <v>75.0</v>
      </c>
      <c r="J74" s="1" t="s">
        <v>93</v>
      </c>
      <c r="K74" s="1" t="s">
        <v>265</v>
      </c>
    </row>
    <row r="75" ht="15.75" customHeight="1">
      <c r="A75" s="1" t="s">
        <v>72</v>
      </c>
      <c r="B75" s="75">
        <f t="shared" si="1"/>
        <v>80</v>
      </c>
      <c r="C75" s="1">
        <v>2.0140401E7</v>
      </c>
      <c r="D75" s="1" t="s">
        <v>241</v>
      </c>
      <c r="E75" s="1" t="s">
        <v>74</v>
      </c>
      <c r="F75" s="1">
        <v>5784856.0</v>
      </c>
      <c r="G75" s="1" t="s">
        <v>91</v>
      </c>
      <c r="H75" s="1" t="s">
        <v>77</v>
      </c>
      <c r="I75" s="1">
        <v>80.0</v>
      </c>
      <c r="J75" s="1" t="s">
        <v>93</v>
      </c>
      <c r="K75" s="1" t="s">
        <v>266</v>
      </c>
    </row>
    <row r="76" ht="15.75" customHeight="1">
      <c r="A76" s="1" t="s">
        <v>72</v>
      </c>
      <c r="B76" s="75">
        <f t="shared" si="1"/>
        <v>95</v>
      </c>
      <c r="C76" s="1">
        <v>2.0140328E7</v>
      </c>
      <c r="D76" s="1" t="s">
        <v>172</v>
      </c>
      <c r="E76" s="1" t="s">
        <v>74</v>
      </c>
      <c r="F76" s="1" t="s">
        <v>173</v>
      </c>
      <c r="G76" s="1" t="s">
        <v>76</v>
      </c>
      <c r="H76" s="1" t="s">
        <v>77</v>
      </c>
      <c r="I76" s="1">
        <v>95.0</v>
      </c>
      <c r="J76" s="1" t="s">
        <v>78</v>
      </c>
      <c r="K76" s="1" t="s">
        <v>267</v>
      </c>
    </row>
    <row r="77" ht="15.75" customHeight="1">
      <c r="A77" s="1" t="s">
        <v>72</v>
      </c>
      <c r="B77" s="75">
        <f t="shared" si="1"/>
        <v>95</v>
      </c>
      <c r="C77" s="1">
        <v>2.0140324E7</v>
      </c>
      <c r="D77" s="1" t="s">
        <v>220</v>
      </c>
      <c r="E77" s="1" t="s">
        <v>74</v>
      </c>
      <c r="F77" s="1" t="s">
        <v>221</v>
      </c>
      <c r="G77" s="1" t="s">
        <v>76</v>
      </c>
      <c r="H77" s="1" t="s">
        <v>77</v>
      </c>
      <c r="I77" s="1">
        <v>95.0</v>
      </c>
      <c r="J77" s="1" t="s">
        <v>78</v>
      </c>
      <c r="K77" s="1" t="s">
        <v>222</v>
      </c>
    </row>
    <row r="78" ht="15.75" customHeight="1">
      <c r="A78" s="76" t="s">
        <v>117</v>
      </c>
      <c r="B78" s="75">
        <f t="shared" si="1"/>
        <v>-60.49</v>
      </c>
      <c r="C78" s="1">
        <v>2.014031E7</v>
      </c>
      <c r="D78" s="1" t="s">
        <v>118</v>
      </c>
      <c r="E78" s="1" t="s">
        <v>74</v>
      </c>
      <c r="F78" s="1" t="s">
        <v>119</v>
      </c>
      <c r="G78" s="1" t="s">
        <v>91</v>
      </c>
      <c r="H78" s="1" t="s">
        <v>92</v>
      </c>
      <c r="I78" s="1">
        <v>60.49</v>
      </c>
      <c r="J78" s="1" t="s">
        <v>93</v>
      </c>
      <c r="K78" s="1" t="s">
        <v>268</v>
      </c>
    </row>
    <row r="79" ht="15.75" customHeight="1">
      <c r="A79" s="1" t="s">
        <v>72</v>
      </c>
      <c r="B79" s="75">
        <f t="shared" si="1"/>
        <v>80</v>
      </c>
      <c r="C79" s="1">
        <v>2.014031E7</v>
      </c>
      <c r="D79" s="1" t="s">
        <v>130</v>
      </c>
      <c r="E79" s="1" t="s">
        <v>74</v>
      </c>
      <c r="F79" s="1">
        <v>7737868.0</v>
      </c>
      <c r="G79" s="1" t="s">
        <v>91</v>
      </c>
      <c r="H79" s="1" t="s">
        <v>77</v>
      </c>
      <c r="I79" s="1">
        <v>80.0</v>
      </c>
      <c r="J79" s="1" t="s">
        <v>93</v>
      </c>
      <c r="K79" s="1" t="s">
        <v>269</v>
      </c>
    </row>
    <row r="80" ht="15.75" customHeight="1">
      <c r="A80" s="1" t="s">
        <v>72</v>
      </c>
      <c r="B80" s="75">
        <f t="shared" si="1"/>
        <v>75</v>
      </c>
      <c r="C80" s="1">
        <v>2.0140303E7</v>
      </c>
      <c r="D80" s="1" t="s">
        <v>95</v>
      </c>
      <c r="E80" s="1" t="s">
        <v>74</v>
      </c>
      <c r="F80" s="1" t="s">
        <v>96</v>
      </c>
      <c r="G80" s="1" t="s">
        <v>76</v>
      </c>
      <c r="H80" s="1" t="s">
        <v>77</v>
      </c>
      <c r="I80" s="1">
        <v>75.0</v>
      </c>
      <c r="J80" s="1" t="s">
        <v>78</v>
      </c>
      <c r="K80" s="1" t="s">
        <v>168</v>
      </c>
    </row>
    <row r="81" ht="15.75" customHeight="1">
      <c r="A81" s="1" t="s">
        <v>72</v>
      </c>
      <c r="B81" s="75">
        <f t="shared" si="1"/>
        <v>75</v>
      </c>
      <c r="C81" s="1">
        <v>2.0140303E7</v>
      </c>
      <c r="D81" s="1" t="s">
        <v>212</v>
      </c>
      <c r="E81" s="1" t="s">
        <v>74</v>
      </c>
      <c r="F81" s="1">
        <v>6.8492926E8</v>
      </c>
      <c r="G81" s="1" t="s">
        <v>91</v>
      </c>
      <c r="H81" s="1" t="s">
        <v>77</v>
      </c>
      <c r="I81" s="1">
        <v>75.0</v>
      </c>
      <c r="J81" s="1" t="s">
        <v>93</v>
      </c>
      <c r="K81" s="1" t="s">
        <v>270</v>
      </c>
    </row>
    <row r="82" ht="15.75" customHeight="1">
      <c r="A82" s="1" t="s">
        <v>72</v>
      </c>
      <c r="B82" s="75">
        <f t="shared" si="1"/>
        <v>80</v>
      </c>
      <c r="C82" s="1">
        <v>2.0140303E7</v>
      </c>
      <c r="D82" s="1" t="s">
        <v>241</v>
      </c>
      <c r="E82" s="1" t="s">
        <v>74</v>
      </c>
      <c r="F82" s="1">
        <v>5784856.0</v>
      </c>
      <c r="G82" s="1" t="s">
        <v>91</v>
      </c>
      <c r="H82" s="1" t="s">
        <v>77</v>
      </c>
      <c r="I82" s="1">
        <v>80.0</v>
      </c>
      <c r="J82" s="1" t="s">
        <v>93</v>
      </c>
      <c r="K82" s="1" t="s">
        <v>271</v>
      </c>
    </row>
    <row r="83" ht="15.75" customHeight="1">
      <c r="A83" s="1" t="s">
        <v>72</v>
      </c>
      <c r="B83" s="75">
        <f t="shared" si="1"/>
        <v>95</v>
      </c>
      <c r="C83" s="1">
        <v>2.0140228E7</v>
      </c>
      <c r="D83" s="1" t="s">
        <v>172</v>
      </c>
      <c r="E83" s="1" t="s">
        <v>74</v>
      </c>
      <c r="F83" s="1" t="s">
        <v>173</v>
      </c>
      <c r="G83" s="1" t="s">
        <v>76</v>
      </c>
      <c r="H83" s="1" t="s">
        <v>77</v>
      </c>
      <c r="I83" s="1">
        <v>95.0</v>
      </c>
      <c r="J83" s="1" t="s">
        <v>78</v>
      </c>
      <c r="K83" s="1" t="s">
        <v>272</v>
      </c>
    </row>
    <row r="84" ht="15.75" customHeight="1">
      <c r="A84" s="1" t="s">
        <v>72</v>
      </c>
      <c r="B84" s="75">
        <f t="shared" si="1"/>
        <v>95</v>
      </c>
      <c r="C84" s="1">
        <v>2.0140224E7</v>
      </c>
      <c r="D84" s="1" t="s">
        <v>220</v>
      </c>
      <c r="E84" s="1" t="s">
        <v>74</v>
      </c>
      <c r="F84" s="1" t="s">
        <v>221</v>
      </c>
      <c r="G84" s="1" t="s">
        <v>76</v>
      </c>
      <c r="H84" s="1" t="s">
        <v>77</v>
      </c>
      <c r="I84" s="1">
        <v>95.0</v>
      </c>
      <c r="J84" s="1" t="s">
        <v>78</v>
      </c>
      <c r="K84" s="1" t="s">
        <v>222</v>
      </c>
    </row>
    <row r="85" ht="15.75" customHeight="1">
      <c r="A85" s="1" t="s">
        <v>72</v>
      </c>
      <c r="B85" s="75">
        <f t="shared" si="1"/>
        <v>80</v>
      </c>
      <c r="C85" s="1">
        <v>2.014021E7</v>
      </c>
      <c r="D85" s="1" t="s">
        <v>130</v>
      </c>
      <c r="E85" s="1" t="s">
        <v>74</v>
      </c>
      <c r="F85" s="1">
        <v>7737868.0</v>
      </c>
      <c r="G85" s="1" t="s">
        <v>91</v>
      </c>
      <c r="H85" s="1" t="s">
        <v>77</v>
      </c>
      <c r="I85" s="1">
        <v>80.0</v>
      </c>
      <c r="J85" s="1" t="s">
        <v>93</v>
      </c>
      <c r="K85" s="1" t="s">
        <v>273</v>
      </c>
    </row>
    <row r="86" ht="15.75" customHeight="1">
      <c r="A86" s="1" t="s">
        <v>72</v>
      </c>
      <c r="B86" s="75">
        <f t="shared" si="1"/>
        <v>75</v>
      </c>
      <c r="C86" s="1">
        <v>2.0140203E7</v>
      </c>
      <c r="D86" s="1" t="s">
        <v>95</v>
      </c>
      <c r="E86" s="1" t="s">
        <v>74</v>
      </c>
      <c r="F86" s="1" t="s">
        <v>96</v>
      </c>
      <c r="G86" s="1" t="s">
        <v>76</v>
      </c>
      <c r="H86" s="1" t="s">
        <v>77</v>
      </c>
      <c r="I86" s="1">
        <v>75.0</v>
      </c>
      <c r="J86" s="1" t="s">
        <v>78</v>
      </c>
      <c r="K86" s="1" t="s">
        <v>168</v>
      </c>
    </row>
    <row r="87" ht="15.75" customHeight="1">
      <c r="A87" s="1" t="s">
        <v>72</v>
      </c>
      <c r="B87" s="75">
        <f t="shared" si="1"/>
        <v>75</v>
      </c>
      <c r="C87" s="1">
        <v>2.0140203E7</v>
      </c>
      <c r="D87" s="1" t="s">
        <v>212</v>
      </c>
      <c r="E87" s="1" t="s">
        <v>74</v>
      </c>
      <c r="F87" s="1">
        <v>6.8492926E8</v>
      </c>
      <c r="G87" s="1" t="s">
        <v>91</v>
      </c>
      <c r="H87" s="1" t="s">
        <v>77</v>
      </c>
      <c r="I87" s="1">
        <v>75.0</v>
      </c>
      <c r="J87" s="1" t="s">
        <v>93</v>
      </c>
      <c r="K87" s="1" t="s">
        <v>274</v>
      </c>
    </row>
    <row r="88" ht="15.75" customHeight="1">
      <c r="A88" s="1" t="s">
        <v>72</v>
      </c>
      <c r="B88" s="75">
        <f t="shared" si="1"/>
        <v>80</v>
      </c>
      <c r="C88" s="1">
        <v>2.0140203E7</v>
      </c>
      <c r="D88" s="1" t="s">
        <v>241</v>
      </c>
      <c r="E88" s="1" t="s">
        <v>74</v>
      </c>
      <c r="F88" s="1">
        <v>5784856.0</v>
      </c>
      <c r="G88" s="1" t="s">
        <v>91</v>
      </c>
      <c r="H88" s="1" t="s">
        <v>77</v>
      </c>
      <c r="I88" s="1">
        <v>80.0</v>
      </c>
      <c r="J88" s="1" t="s">
        <v>93</v>
      </c>
      <c r="K88" s="1" t="s">
        <v>275</v>
      </c>
    </row>
    <row r="89" ht="15.75" customHeight="1">
      <c r="A89" s="1" t="s">
        <v>72</v>
      </c>
      <c r="B89" s="75">
        <f t="shared" si="1"/>
        <v>95</v>
      </c>
      <c r="C89" s="1">
        <v>2.0140128E7</v>
      </c>
      <c r="D89" s="1" t="s">
        <v>172</v>
      </c>
      <c r="E89" s="1" t="s">
        <v>74</v>
      </c>
      <c r="F89" s="1" t="s">
        <v>173</v>
      </c>
      <c r="G89" s="1" t="s">
        <v>76</v>
      </c>
      <c r="H89" s="1" t="s">
        <v>77</v>
      </c>
      <c r="I89" s="1">
        <v>95.0</v>
      </c>
      <c r="J89" s="1" t="s">
        <v>78</v>
      </c>
      <c r="K89" s="1" t="s">
        <v>276</v>
      </c>
    </row>
    <row r="90" ht="15.75" customHeight="1">
      <c r="A90" s="76" t="s">
        <v>133</v>
      </c>
      <c r="B90" s="75">
        <f t="shared" si="1"/>
        <v>-23.59</v>
      </c>
      <c r="C90" s="1">
        <v>2.0140128E7</v>
      </c>
      <c r="D90" s="1" t="s">
        <v>134</v>
      </c>
      <c r="E90" s="1" t="s">
        <v>74</v>
      </c>
      <c r="F90" s="1"/>
      <c r="G90" s="1" t="s">
        <v>135</v>
      </c>
      <c r="H90" s="1" t="s">
        <v>92</v>
      </c>
      <c r="I90" s="1">
        <v>23.59</v>
      </c>
      <c r="J90" s="1" t="s">
        <v>21</v>
      </c>
      <c r="K90" s="1" t="s">
        <v>277</v>
      </c>
    </row>
    <row r="91" ht="15.75" customHeight="1">
      <c r="A91" s="1" t="s">
        <v>72</v>
      </c>
      <c r="B91" s="75">
        <f t="shared" si="1"/>
        <v>95</v>
      </c>
      <c r="C91" s="1">
        <v>2.0140122E7</v>
      </c>
      <c r="D91" s="1" t="s">
        <v>220</v>
      </c>
      <c r="E91" s="1" t="s">
        <v>74</v>
      </c>
      <c r="F91" s="1" t="s">
        <v>221</v>
      </c>
      <c r="G91" s="1" t="s">
        <v>76</v>
      </c>
      <c r="H91" s="1" t="s">
        <v>77</v>
      </c>
      <c r="I91" s="1">
        <v>95.0</v>
      </c>
      <c r="J91" s="1" t="s">
        <v>78</v>
      </c>
      <c r="K91" s="1" t="s">
        <v>222</v>
      </c>
    </row>
    <row r="92" ht="15.75" customHeight="1">
      <c r="A92" s="1" t="s">
        <v>72</v>
      </c>
      <c r="B92" s="75">
        <f t="shared" si="1"/>
        <v>80</v>
      </c>
      <c r="C92" s="1">
        <v>2.0140109E7</v>
      </c>
      <c r="D92" s="1" t="s">
        <v>130</v>
      </c>
      <c r="E92" s="1" t="s">
        <v>74</v>
      </c>
      <c r="F92" s="1">
        <v>7737868.0</v>
      </c>
      <c r="G92" s="1" t="s">
        <v>91</v>
      </c>
      <c r="H92" s="1" t="s">
        <v>77</v>
      </c>
      <c r="I92" s="1">
        <v>80.0</v>
      </c>
      <c r="J92" s="1" t="s">
        <v>93</v>
      </c>
      <c r="K92" s="1" t="s">
        <v>278</v>
      </c>
    </row>
    <row r="93" ht="15.75" customHeight="1">
      <c r="A93" s="1" t="s">
        <v>72</v>
      </c>
      <c r="B93" s="75">
        <f t="shared" si="1"/>
        <v>75</v>
      </c>
      <c r="C93" s="1">
        <v>2.0140102E7</v>
      </c>
      <c r="D93" s="1" t="s">
        <v>95</v>
      </c>
      <c r="E93" s="1" t="s">
        <v>74</v>
      </c>
      <c r="F93" s="1" t="s">
        <v>96</v>
      </c>
      <c r="G93" s="1" t="s">
        <v>76</v>
      </c>
      <c r="H93" s="1" t="s">
        <v>77</v>
      </c>
      <c r="I93" s="1">
        <v>75.0</v>
      </c>
      <c r="J93" s="1" t="s">
        <v>78</v>
      </c>
      <c r="K93" s="1" t="s">
        <v>168</v>
      </c>
    </row>
    <row r="94" ht="15.75" customHeight="1">
      <c r="A94" s="1" t="s">
        <v>72</v>
      </c>
      <c r="B94" s="75">
        <f t="shared" si="1"/>
        <v>75</v>
      </c>
      <c r="C94" s="1">
        <v>2.0140102E7</v>
      </c>
      <c r="D94" s="1" t="s">
        <v>212</v>
      </c>
      <c r="E94" s="1" t="s">
        <v>74</v>
      </c>
      <c r="F94" s="1">
        <v>6.8492926E8</v>
      </c>
      <c r="G94" s="1" t="s">
        <v>91</v>
      </c>
      <c r="H94" s="1" t="s">
        <v>77</v>
      </c>
      <c r="I94" s="1">
        <v>75.0</v>
      </c>
      <c r="J94" s="1" t="s">
        <v>93</v>
      </c>
      <c r="K94" s="1" t="s">
        <v>279</v>
      </c>
    </row>
    <row r="95" ht="15.75" customHeight="1">
      <c r="A95" s="1" t="s">
        <v>72</v>
      </c>
      <c r="B95" s="75">
        <f t="shared" si="1"/>
        <v>80</v>
      </c>
      <c r="C95" s="1">
        <v>2.0140102E7</v>
      </c>
      <c r="D95" s="1" t="s">
        <v>241</v>
      </c>
      <c r="E95" s="1" t="s">
        <v>74</v>
      </c>
      <c r="F95" s="1">
        <v>5784856.0</v>
      </c>
      <c r="G95" s="1" t="s">
        <v>91</v>
      </c>
      <c r="H95" s="1" t="s">
        <v>77</v>
      </c>
      <c r="I95" s="1">
        <v>80.0</v>
      </c>
      <c r="J95" s="1" t="s">
        <v>93</v>
      </c>
      <c r="K95" s="1" t="s">
        <v>280</v>
      </c>
    </row>
    <row r="96" ht="15.75" customHeight="1">
      <c r="A96" s="1"/>
      <c r="B96" s="75"/>
      <c r="C96" s="1"/>
      <c r="D96" s="1"/>
      <c r="E96" s="1"/>
      <c r="F96" s="1"/>
      <c r="G96" s="1"/>
      <c r="H96" s="1"/>
      <c r="I96" s="1"/>
      <c r="J96" s="1"/>
      <c r="K96" s="1"/>
    </row>
    <row r="97" ht="15.75" customHeight="1">
      <c r="A97" s="1"/>
      <c r="B97" s="75"/>
      <c r="C97" s="1"/>
      <c r="D97" s="1"/>
      <c r="E97" s="1"/>
      <c r="F97" s="1"/>
      <c r="G97" s="1"/>
      <c r="H97" s="1"/>
      <c r="I97" s="1"/>
      <c r="J97" s="1"/>
      <c r="K97" s="1"/>
    </row>
    <row r="98" ht="15.75" customHeight="1">
      <c r="A98" s="1"/>
      <c r="B98" s="75"/>
      <c r="C98" s="1"/>
      <c r="D98" s="1"/>
      <c r="E98" s="1"/>
      <c r="F98" s="1"/>
      <c r="G98" s="1"/>
      <c r="H98" s="1"/>
      <c r="I98" s="1"/>
      <c r="J98" s="1"/>
      <c r="K98" s="1"/>
    </row>
    <row r="99" ht="15.75" customHeight="1">
      <c r="A99" s="1"/>
      <c r="B99" s="75"/>
      <c r="C99" s="1"/>
      <c r="D99" s="1"/>
      <c r="E99" s="1"/>
      <c r="F99" s="1"/>
      <c r="G99" s="1"/>
      <c r="H99" s="1"/>
      <c r="I99" s="1"/>
      <c r="J99" s="1"/>
      <c r="K99" s="1"/>
    </row>
    <row r="100" ht="15.75" customHeight="1">
      <c r="A100" s="1"/>
      <c r="B100" s="75"/>
      <c r="C100" s="1"/>
      <c r="D100" s="1"/>
      <c r="E100" s="1"/>
      <c r="F100" s="1"/>
      <c r="G100" s="1"/>
      <c r="H100" s="1"/>
      <c r="I100" s="1"/>
      <c r="J100" s="1"/>
      <c r="K100" s="1"/>
    </row>
    <row r="101" ht="15.75" customHeight="1">
      <c r="A101" s="1"/>
      <c r="B101" s="75"/>
      <c r="C101" s="1"/>
      <c r="D101" s="1"/>
      <c r="E101" s="1"/>
      <c r="F101" s="1"/>
      <c r="G101" s="1"/>
      <c r="H101" s="1"/>
      <c r="I101" s="1"/>
      <c r="J101" s="1"/>
      <c r="K101" s="1"/>
    </row>
    <row r="102" ht="15.75" customHeight="1">
      <c r="A102" s="1"/>
      <c r="B102" s="75"/>
      <c r="C102" s="1"/>
      <c r="D102" s="1"/>
      <c r="E102" s="1"/>
      <c r="F102" s="1"/>
      <c r="G102" s="1"/>
      <c r="H102" s="1"/>
      <c r="I102" s="1"/>
      <c r="J102" s="1"/>
      <c r="K102" s="1"/>
    </row>
    <row r="103" ht="15.75" customHeight="1">
      <c r="A103" s="1"/>
      <c r="B103" s="75"/>
      <c r="C103" s="1"/>
      <c r="D103" s="1"/>
      <c r="E103" s="1"/>
      <c r="F103" s="1"/>
      <c r="G103" s="1"/>
      <c r="H103" s="1"/>
      <c r="I103" s="1"/>
      <c r="J103" s="1"/>
      <c r="K103" s="1"/>
    </row>
    <row r="104" ht="15.75" customHeight="1">
      <c r="A104" s="1"/>
      <c r="B104" s="75"/>
      <c r="C104" s="1"/>
      <c r="D104" s="1"/>
      <c r="E104" s="1"/>
      <c r="F104" s="1"/>
      <c r="G104" s="1"/>
      <c r="H104" s="1"/>
      <c r="I104" s="1"/>
      <c r="J104" s="1"/>
      <c r="K104" s="1"/>
    </row>
    <row r="105" ht="15.75" customHeight="1">
      <c r="A105" s="1"/>
      <c r="B105" s="75"/>
      <c r="C105" s="1"/>
      <c r="D105" s="1"/>
      <c r="E105" s="1"/>
      <c r="F105" s="1"/>
      <c r="G105" s="1"/>
      <c r="H105" s="1"/>
      <c r="I105" s="1"/>
      <c r="J105" s="1"/>
      <c r="K105" s="1"/>
    </row>
    <row r="106" ht="15.75" customHeight="1">
      <c r="A106" s="1"/>
      <c r="B106" s="75"/>
      <c r="C106" s="1"/>
      <c r="D106" s="1"/>
      <c r="E106" s="1"/>
      <c r="F106" s="1"/>
      <c r="G106" s="1"/>
      <c r="H106" s="1"/>
      <c r="I106" s="1"/>
      <c r="J106" s="1"/>
      <c r="K106" s="1"/>
    </row>
    <row r="107" ht="15.75" customHeight="1">
      <c r="A107" s="1"/>
      <c r="B107" s="75"/>
      <c r="C107" s="1"/>
      <c r="D107" s="1"/>
      <c r="E107" s="1"/>
      <c r="F107" s="1"/>
      <c r="G107" s="1"/>
      <c r="H107" s="1"/>
      <c r="I107" s="1"/>
      <c r="J107" s="1"/>
      <c r="K107" s="1"/>
    </row>
    <row r="108" ht="15.75" customHeight="1">
      <c r="A108" s="1"/>
      <c r="B108" s="75"/>
      <c r="C108" s="1"/>
      <c r="D108" s="1"/>
      <c r="E108" s="1"/>
      <c r="F108" s="1"/>
      <c r="G108" s="1"/>
      <c r="H108" s="1"/>
      <c r="I108" s="1"/>
      <c r="J108" s="1"/>
      <c r="K108" s="1"/>
    </row>
    <row r="109" ht="15.75" customHeight="1">
      <c r="A109" s="1"/>
      <c r="B109" s="75"/>
      <c r="C109" s="1"/>
      <c r="D109" s="1"/>
      <c r="E109" s="1"/>
      <c r="F109" s="1"/>
      <c r="G109" s="1"/>
      <c r="H109" s="1"/>
      <c r="I109" s="1"/>
      <c r="J109" s="1"/>
      <c r="K109" s="1"/>
    </row>
    <row r="110" ht="15.75" customHeight="1">
      <c r="A110" s="1"/>
      <c r="B110" s="75"/>
      <c r="C110" s="1"/>
      <c r="D110" s="1"/>
      <c r="E110" s="1"/>
      <c r="F110" s="1"/>
      <c r="G110" s="1"/>
      <c r="H110" s="1"/>
      <c r="I110" s="1"/>
      <c r="J110" s="1"/>
      <c r="K110" s="1"/>
    </row>
    <row r="111" ht="15.75" customHeight="1">
      <c r="A111" s="1"/>
      <c r="B111" s="75"/>
      <c r="C111" s="1"/>
      <c r="D111" s="1"/>
      <c r="E111" s="1"/>
      <c r="F111" s="1"/>
      <c r="G111" s="1"/>
      <c r="H111" s="1"/>
      <c r="I111" s="1"/>
      <c r="J111" s="1"/>
      <c r="K111" s="1"/>
    </row>
    <row r="112" ht="15.75" customHeight="1">
      <c r="A112" s="1"/>
      <c r="B112" s="75"/>
      <c r="C112" s="1"/>
      <c r="D112" s="1"/>
      <c r="E112" s="1"/>
      <c r="F112" s="1"/>
      <c r="G112" s="1"/>
      <c r="H112" s="1"/>
      <c r="I112" s="1"/>
      <c r="J112" s="1"/>
      <c r="K112" s="1"/>
    </row>
    <row r="113" ht="15.75" customHeight="1">
      <c r="A113" s="1"/>
      <c r="B113" s="75"/>
      <c r="C113" s="1"/>
      <c r="D113" s="1"/>
      <c r="E113" s="1"/>
      <c r="F113" s="1"/>
      <c r="G113" s="1"/>
      <c r="H113" s="1"/>
      <c r="I113" s="1"/>
      <c r="J113" s="1"/>
      <c r="K113" s="1"/>
    </row>
    <row r="114" ht="15.75" customHeight="1">
      <c r="A114" s="1"/>
      <c r="B114" s="75"/>
      <c r="C114" s="1"/>
      <c r="D114" s="1"/>
      <c r="E114" s="1"/>
      <c r="F114" s="1"/>
      <c r="G114" s="1"/>
      <c r="H114" s="1"/>
      <c r="I114" s="1"/>
      <c r="J114" s="1"/>
      <c r="K114" s="1"/>
    </row>
    <row r="115" ht="15.75" customHeight="1">
      <c r="A115" s="1"/>
      <c r="B115" s="75"/>
      <c r="C115" s="1"/>
      <c r="D115" s="1"/>
      <c r="E115" s="1"/>
      <c r="F115" s="1"/>
      <c r="G115" s="1"/>
      <c r="H115" s="1"/>
      <c r="I115" s="1"/>
      <c r="J115" s="1"/>
      <c r="K115" s="1"/>
    </row>
    <row r="116" ht="15.75" customHeight="1">
      <c r="A116" s="1"/>
      <c r="B116" s="75"/>
      <c r="C116" s="1"/>
      <c r="D116" s="1"/>
      <c r="E116" s="1"/>
      <c r="F116" s="1"/>
      <c r="G116" s="1"/>
      <c r="H116" s="1"/>
      <c r="I116" s="1"/>
      <c r="J116" s="1"/>
      <c r="K116" s="1"/>
    </row>
    <row r="117" ht="15.75" customHeight="1">
      <c r="A117" s="1"/>
      <c r="B117" s="75"/>
      <c r="C117" s="1"/>
      <c r="D117" s="1"/>
      <c r="E117" s="1"/>
      <c r="F117" s="1"/>
      <c r="G117" s="1"/>
      <c r="H117" s="1"/>
      <c r="I117" s="1"/>
      <c r="J117" s="1"/>
      <c r="K117" s="1"/>
    </row>
    <row r="118" ht="15.75" customHeight="1">
      <c r="A118" s="1"/>
      <c r="B118" s="75"/>
      <c r="C118" s="1"/>
      <c r="D118" s="1"/>
      <c r="E118" s="1"/>
      <c r="F118" s="1"/>
      <c r="G118" s="1"/>
      <c r="H118" s="1"/>
      <c r="I118" s="1"/>
      <c r="J118" s="1"/>
      <c r="K118" s="1"/>
    </row>
    <row r="119" ht="15.75" customHeight="1">
      <c r="A119" s="1"/>
      <c r="B119" s="75"/>
      <c r="C119" s="1"/>
      <c r="D119" s="1"/>
      <c r="E119" s="1"/>
      <c r="F119" s="1"/>
      <c r="G119" s="1"/>
      <c r="H119" s="1"/>
      <c r="I119" s="1"/>
      <c r="J119" s="1"/>
      <c r="K119" s="1"/>
    </row>
    <row r="120" ht="15.75" customHeight="1">
      <c r="A120" s="1"/>
      <c r="B120" s="75"/>
      <c r="C120" s="1"/>
      <c r="D120" s="1"/>
      <c r="E120" s="1"/>
      <c r="F120" s="1"/>
      <c r="G120" s="1"/>
      <c r="H120" s="1"/>
      <c r="I120" s="1"/>
      <c r="J120" s="1"/>
      <c r="K120" s="1"/>
    </row>
    <row r="121" ht="15.75" customHeight="1">
      <c r="A121" s="1"/>
      <c r="B121" s="75"/>
      <c r="C121" s="1"/>
      <c r="D121" s="1"/>
      <c r="E121" s="1"/>
      <c r="F121" s="1"/>
      <c r="G121" s="1"/>
      <c r="H121" s="1"/>
      <c r="I121" s="1"/>
      <c r="J121" s="1"/>
      <c r="K121" s="1"/>
    </row>
    <row r="122" ht="15.75" customHeight="1">
      <c r="A122" s="1"/>
      <c r="B122" s="75"/>
      <c r="C122" s="1"/>
      <c r="D122" s="1"/>
      <c r="E122" s="1"/>
      <c r="F122" s="1"/>
      <c r="G122" s="1"/>
      <c r="H122" s="1"/>
      <c r="I122" s="1"/>
      <c r="J122" s="1"/>
      <c r="K122" s="1"/>
    </row>
    <row r="123" ht="15.75" customHeight="1">
      <c r="A123" s="1"/>
      <c r="B123" s="75"/>
      <c r="C123" s="1"/>
      <c r="D123" s="1"/>
      <c r="E123" s="1"/>
      <c r="F123" s="1"/>
      <c r="G123" s="1"/>
      <c r="H123" s="1"/>
      <c r="I123" s="1"/>
      <c r="J123" s="1"/>
      <c r="K123" s="1"/>
    </row>
    <row r="124" ht="15.75" customHeight="1">
      <c r="A124" s="1"/>
      <c r="B124" s="75"/>
      <c r="C124" s="1"/>
      <c r="D124" s="1"/>
      <c r="E124" s="1"/>
      <c r="F124" s="1"/>
      <c r="G124" s="1"/>
      <c r="H124" s="1"/>
      <c r="I124" s="1"/>
      <c r="J124" s="1"/>
      <c r="K124" s="1"/>
    </row>
    <row r="125" ht="15.75" customHeight="1">
      <c r="A125" s="1"/>
      <c r="B125" s="75"/>
      <c r="C125" s="1"/>
      <c r="D125" s="1"/>
      <c r="E125" s="1"/>
      <c r="F125" s="1"/>
      <c r="G125" s="1"/>
      <c r="H125" s="1"/>
      <c r="I125" s="1"/>
      <c r="J125" s="1"/>
      <c r="K125" s="1"/>
    </row>
    <row r="126" ht="15.75" customHeight="1">
      <c r="A126" s="1"/>
      <c r="B126" s="75"/>
      <c r="C126" s="1"/>
      <c r="D126" s="1"/>
      <c r="E126" s="1"/>
      <c r="F126" s="1"/>
      <c r="G126" s="1"/>
      <c r="H126" s="1"/>
      <c r="I126" s="1"/>
      <c r="J126" s="1"/>
      <c r="K126" s="1"/>
    </row>
    <row r="127" ht="15.75" customHeight="1">
      <c r="A127" s="1"/>
      <c r="B127" s="75"/>
      <c r="C127" s="1"/>
      <c r="D127" s="1"/>
      <c r="E127" s="1"/>
      <c r="F127" s="1"/>
      <c r="G127" s="1"/>
      <c r="H127" s="1"/>
      <c r="I127" s="1"/>
      <c r="J127" s="1"/>
      <c r="K127" s="1"/>
    </row>
    <row r="128" ht="15.75" customHeight="1">
      <c r="A128" s="1"/>
      <c r="B128" s="75"/>
      <c r="C128" s="1"/>
      <c r="D128" s="1"/>
      <c r="E128" s="1"/>
      <c r="F128" s="1"/>
      <c r="G128" s="1"/>
      <c r="H128" s="1"/>
      <c r="I128" s="1"/>
      <c r="J128" s="1"/>
      <c r="K128" s="1"/>
    </row>
    <row r="129" ht="15.75" customHeight="1">
      <c r="A129" s="1"/>
      <c r="B129" s="75"/>
      <c r="C129" s="1"/>
      <c r="D129" s="1"/>
      <c r="E129" s="1"/>
      <c r="F129" s="1"/>
      <c r="G129" s="1"/>
      <c r="H129" s="1"/>
      <c r="I129" s="1"/>
      <c r="J129" s="1"/>
      <c r="K129" s="1"/>
    </row>
    <row r="130" ht="15.75" customHeight="1">
      <c r="A130" s="1"/>
      <c r="B130" s="75"/>
      <c r="C130" s="1"/>
      <c r="D130" s="1"/>
      <c r="E130" s="1"/>
      <c r="F130" s="1"/>
      <c r="G130" s="1"/>
      <c r="H130" s="1"/>
      <c r="I130" s="1"/>
      <c r="J130" s="1"/>
      <c r="K130" s="1"/>
    </row>
    <row r="131" ht="15.75" customHeight="1">
      <c r="A131" s="1"/>
      <c r="B131" s="75"/>
      <c r="C131" s="1"/>
      <c r="D131" s="1"/>
      <c r="E131" s="1"/>
      <c r="F131" s="1"/>
      <c r="G131" s="1"/>
      <c r="H131" s="1"/>
      <c r="I131" s="1"/>
      <c r="J131" s="1"/>
      <c r="K131" s="1"/>
    </row>
    <row r="132" ht="15.75" customHeight="1">
      <c r="A132" s="1"/>
      <c r="B132" s="75"/>
      <c r="C132" s="1"/>
      <c r="D132" s="1"/>
      <c r="E132" s="1"/>
      <c r="F132" s="1"/>
      <c r="G132" s="1"/>
      <c r="H132" s="1"/>
      <c r="I132" s="1"/>
      <c r="J132" s="1"/>
      <c r="K132" s="1"/>
    </row>
    <row r="133" ht="15.75" customHeight="1">
      <c r="A133" s="1"/>
      <c r="B133" s="75"/>
      <c r="C133" s="1"/>
      <c r="D133" s="1"/>
      <c r="E133" s="1"/>
      <c r="F133" s="1"/>
      <c r="G133" s="1"/>
      <c r="H133" s="1"/>
      <c r="I133" s="1"/>
      <c r="J133" s="1"/>
      <c r="K133" s="1"/>
    </row>
    <row r="134" ht="15.75" customHeight="1">
      <c r="A134" s="1"/>
      <c r="B134" s="75"/>
      <c r="C134" s="1"/>
      <c r="D134" s="1"/>
      <c r="E134" s="1"/>
      <c r="F134" s="1"/>
      <c r="G134" s="1"/>
      <c r="H134" s="1"/>
      <c r="I134" s="1"/>
      <c r="J134" s="1"/>
      <c r="K134" s="1"/>
    </row>
    <row r="135" ht="15.75" customHeight="1">
      <c r="A135" s="1"/>
      <c r="B135" s="75"/>
      <c r="C135" s="1"/>
      <c r="D135" s="1"/>
      <c r="E135" s="1"/>
      <c r="F135" s="1"/>
      <c r="G135" s="1"/>
      <c r="H135" s="1"/>
      <c r="I135" s="1"/>
      <c r="J135" s="1"/>
      <c r="K135" s="1"/>
    </row>
    <row r="136" ht="15.75" customHeight="1">
      <c r="A136" s="1"/>
      <c r="B136" s="75"/>
      <c r="C136" s="1"/>
      <c r="D136" s="1"/>
      <c r="E136" s="1"/>
      <c r="F136" s="1"/>
      <c r="G136" s="1"/>
      <c r="H136" s="1"/>
      <c r="I136" s="1"/>
      <c r="J136" s="1"/>
      <c r="K136" s="1"/>
    </row>
    <row r="137" ht="15.75" customHeight="1">
      <c r="A137" s="1"/>
      <c r="B137" s="75"/>
      <c r="C137" s="1"/>
      <c r="D137" s="1"/>
      <c r="E137" s="1"/>
      <c r="F137" s="1"/>
      <c r="G137" s="1"/>
      <c r="H137" s="1"/>
      <c r="I137" s="1"/>
      <c r="J137" s="1"/>
      <c r="K137" s="1"/>
    </row>
    <row r="138" ht="15.75" customHeight="1">
      <c r="A138" s="1"/>
      <c r="B138" s="75"/>
      <c r="C138" s="1"/>
      <c r="D138" s="1"/>
      <c r="E138" s="1"/>
      <c r="F138" s="1"/>
      <c r="G138" s="1"/>
      <c r="H138" s="1"/>
      <c r="I138" s="1"/>
      <c r="J138" s="1"/>
      <c r="K138" s="1"/>
    </row>
    <row r="139" ht="15.75" customHeight="1">
      <c r="A139" s="1"/>
      <c r="B139" s="75"/>
      <c r="C139" s="1"/>
      <c r="D139" s="1"/>
      <c r="E139" s="1"/>
      <c r="F139" s="1"/>
      <c r="G139" s="1"/>
      <c r="H139" s="1"/>
      <c r="I139" s="1"/>
      <c r="J139" s="1"/>
      <c r="K139" s="1"/>
    </row>
    <row r="140" ht="15.75" customHeight="1">
      <c r="A140" s="1"/>
      <c r="B140" s="75"/>
      <c r="C140" s="1"/>
      <c r="D140" s="1"/>
      <c r="E140" s="1"/>
      <c r="F140" s="1"/>
      <c r="G140" s="1"/>
      <c r="H140" s="1"/>
      <c r="I140" s="1"/>
      <c r="J140" s="1"/>
      <c r="K140" s="1"/>
    </row>
    <row r="141" ht="15.75" customHeight="1">
      <c r="A141" s="1"/>
      <c r="B141" s="75"/>
      <c r="C141" s="1"/>
      <c r="D141" s="1"/>
      <c r="E141" s="1"/>
      <c r="F141" s="1"/>
      <c r="G141" s="1"/>
      <c r="H141" s="1"/>
      <c r="I141" s="1"/>
      <c r="J141" s="1"/>
      <c r="K141" s="1"/>
    </row>
    <row r="142" ht="15.75" customHeight="1">
      <c r="A142" s="1"/>
      <c r="B142" s="75"/>
      <c r="C142" s="1"/>
      <c r="D142" s="1"/>
      <c r="E142" s="1"/>
      <c r="F142" s="1"/>
      <c r="G142" s="1"/>
      <c r="H142" s="1"/>
      <c r="I142" s="1"/>
      <c r="J142" s="1"/>
      <c r="K142" s="1"/>
    </row>
    <row r="143" ht="15.75" customHeight="1">
      <c r="A143" s="1"/>
      <c r="B143" s="75"/>
      <c r="C143" s="1"/>
      <c r="D143" s="1"/>
      <c r="E143" s="1"/>
      <c r="F143" s="1"/>
      <c r="G143" s="1"/>
      <c r="H143" s="1"/>
      <c r="I143" s="1"/>
      <c r="J143" s="1"/>
      <c r="K143" s="1"/>
    </row>
    <row r="144" ht="15.75" customHeight="1">
      <c r="A144" s="1"/>
      <c r="B144" s="75"/>
      <c r="C144" s="1"/>
      <c r="D144" s="1"/>
      <c r="E144" s="1"/>
      <c r="F144" s="1"/>
      <c r="G144" s="1"/>
      <c r="H144" s="1"/>
      <c r="I144" s="1"/>
      <c r="J144" s="1"/>
      <c r="K144" s="1"/>
    </row>
    <row r="145" ht="15.75" customHeight="1">
      <c r="A145" s="1"/>
      <c r="B145" s="75"/>
      <c r="C145" s="1"/>
      <c r="D145" s="1"/>
      <c r="E145" s="1"/>
      <c r="F145" s="1"/>
      <c r="G145" s="1"/>
      <c r="H145" s="1"/>
      <c r="I145" s="1"/>
      <c r="J145" s="1"/>
      <c r="K145" s="1"/>
    </row>
    <row r="146" ht="15.75" customHeight="1">
      <c r="A146" s="1"/>
      <c r="B146" s="75"/>
      <c r="C146" s="1"/>
      <c r="D146" s="1"/>
      <c r="E146" s="1"/>
      <c r="F146" s="1"/>
      <c r="G146" s="1"/>
      <c r="H146" s="1"/>
      <c r="I146" s="1"/>
      <c r="J146" s="1"/>
      <c r="K146" s="1"/>
    </row>
    <row r="147" ht="15.75" customHeight="1">
      <c r="A147" s="1"/>
      <c r="B147" s="75"/>
      <c r="C147" s="1"/>
      <c r="D147" s="1"/>
      <c r="E147" s="1"/>
      <c r="F147" s="1"/>
      <c r="G147" s="1"/>
      <c r="H147" s="1"/>
      <c r="I147" s="1"/>
      <c r="J147" s="1"/>
      <c r="K147" s="1"/>
    </row>
    <row r="148" ht="15.75" customHeight="1">
      <c r="A148" s="1"/>
      <c r="B148" s="75"/>
      <c r="C148" s="1"/>
      <c r="D148" s="1"/>
      <c r="E148" s="1"/>
      <c r="F148" s="1"/>
      <c r="G148" s="1"/>
      <c r="H148" s="1"/>
      <c r="I148" s="1"/>
      <c r="J148" s="1"/>
      <c r="K148" s="1"/>
    </row>
    <row r="149" ht="15.75" customHeight="1">
      <c r="A149" s="1"/>
      <c r="B149" s="75"/>
      <c r="C149" s="1"/>
      <c r="D149" s="1"/>
      <c r="E149" s="1"/>
      <c r="F149" s="1"/>
      <c r="G149" s="1"/>
      <c r="H149" s="1"/>
      <c r="I149" s="1"/>
      <c r="J149" s="1"/>
      <c r="K149" s="1"/>
    </row>
    <row r="150" ht="15.75" customHeight="1">
      <c r="A150" s="1"/>
      <c r="B150" s="75"/>
      <c r="C150" s="1"/>
      <c r="D150" s="1"/>
      <c r="E150" s="1"/>
      <c r="F150" s="1"/>
      <c r="G150" s="1"/>
      <c r="H150" s="1"/>
      <c r="I150" s="1"/>
      <c r="J150" s="1"/>
      <c r="K150" s="1"/>
    </row>
    <row r="151" ht="15.75" customHeight="1">
      <c r="A151" s="1"/>
      <c r="B151" s="75"/>
      <c r="C151" s="1"/>
      <c r="D151" s="1"/>
      <c r="E151" s="1"/>
      <c r="F151" s="1"/>
      <c r="G151" s="1"/>
      <c r="H151" s="1"/>
      <c r="I151" s="1"/>
      <c r="J151" s="1"/>
      <c r="K151" s="1"/>
    </row>
    <row r="152" ht="15.75" customHeight="1">
      <c r="A152" s="1"/>
      <c r="B152" s="75"/>
      <c r="C152" s="1"/>
      <c r="D152" s="1"/>
      <c r="E152" s="1"/>
      <c r="F152" s="1"/>
      <c r="G152" s="1"/>
      <c r="H152" s="1"/>
      <c r="I152" s="1"/>
      <c r="J152" s="1"/>
      <c r="K152" s="1"/>
    </row>
    <row r="153" ht="15.75" customHeight="1">
      <c r="A153" s="1"/>
      <c r="B153" s="75"/>
      <c r="C153" s="1"/>
      <c r="D153" s="1"/>
      <c r="E153" s="1"/>
      <c r="F153" s="1"/>
      <c r="G153" s="1"/>
      <c r="H153" s="1"/>
      <c r="I153" s="1"/>
      <c r="J153" s="1"/>
      <c r="K153" s="1"/>
    </row>
    <row r="154" ht="15.75" customHeight="1">
      <c r="A154" s="1"/>
      <c r="B154" s="75"/>
      <c r="C154" s="1"/>
      <c r="D154" s="1"/>
      <c r="E154" s="1"/>
      <c r="F154" s="1"/>
      <c r="G154" s="1"/>
      <c r="H154" s="1"/>
      <c r="I154" s="1"/>
      <c r="J154" s="1"/>
      <c r="K154" s="1"/>
    </row>
    <row r="155" ht="15.75" customHeight="1">
      <c r="A155" s="1"/>
      <c r="B155" s="75"/>
      <c r="C155" s="1"/>
      <c r="D155" s="1"/>
      <c r="E155" s="1"/>
      <c r="F155" s="1"/>
      <c r="G155" s="1"/>
      <c r="H155" s="1"/>
      <c r="I155" s="1"/>
      <c r="J155" s="1"/>
      <c r="K155" s="1"/>
    </row>
    <row r="156" ht="15.75" customHeight="1">
      <c r="A156" s="1"/>
      <c r="B156" s="75"/>
      <c r="C156" s="1"/>
      <c r="D156" s="1"/>
      <c r="E156" s="1"/>
      <c r="F156" s="1"/>
      <c r="G156" s="1"/>
      <c r="H156" s="1"/>
      <c r="I156" s="1"/>
      <c r="J156" s="1"/>
      <c r="K156" s="1"/>
    </row>
    <row r="157" ht="15.75" customHeight="1">
      <c r="A157" s="1"/>
      <c r="B157" s="75"/>
      <c r="C157" s="1"/>
      <c r="D157" s="1"/>
      <c r="E157" s="1"/>
      <c r="F157" s="1"/>
      <c r="G157" s="1"/>
      <c r="H157" s="1"/>
      <c r="I157" s="1"/>
      <c r="J157" s="1"/>
      <c r="K157" s="1"/>
    </row>
    <row r="158" ht="15.75" customHeight="1">
      <c r="A158" s="1"/>
      <c r="B158" s="75"/>
      <c r="C158" s="1"/>
      <c r="D158" s="1"/>
      <c r="E158" s="1"/>
      <c r="F158" s="1"/>
      <c r="G158" s="1"/>
      <c r="H158" s="1"/>
      <c r="I158" s="1"/>
      <c r="J158" s="1"/>
      <c r="K158" s="1"/>
    </row>
    <row r="159" ht="15.75" customHeight="1">
      <c r="A159" s="1"/>
      <c r="B159" s="75"/>
      <c r="C159" s="1"/>
      <c r="D159" s="1"/>
      <c r="E159" s="1"/>
      <c r="F159" s="1"/>
      <c r="G159" s="1"/>
      <c r="H159" s="1"/>
      <c r="I159" s="1"/>
      <c r="J159" s="1"/>
      <c r="K159" s="1"/>
    </row>
    <row r="160" ht="15.75" customHeight="1">
      <c r="A160" s="1"/>
      <c r="B160" s="75"/>
      <c r="C160" s="1"/>
      <c r="D160" s="1"/>
      <c r="E160" s="1"/>
      <c r="F160" s="1"/>
      <c r="G160" s="1"/>
      <c r="H160" s="1"/>
      <c r="I160" s="1"/>
      <c r="J160" s="1"/>
      <c r="K160" s="1"/>
    </row>
    <row r="161" ht="15.75" customHeight="1">
      <c r="A161" s="1"/>
      <c r="B161" s="75"/>
      <c r="C161" s="1"/>
      <c r="D161" s="1"/>
      <c r="E161" s="1"/>
      <c r="F161" s="1"/>
      <c r="G161" s="1"/>
      <c r="H161" s="1"/>
      <c r="I161" s="1"/>
      <c r="J161" s="1"/>
      <c r="K161" s="1"/>
    </row>
    <row r="162" ht="15.75" customHeight="1">
      <c r="A162" s="1"/>
      <c r="B162" s="75"/>
      <c r="C162" s="1"/>
      <c r="D162" s="1"/>
      <c r="E162" s="1"/>
      <c r="F162" s="1"/>
      <c r="G162" s="1"/>
      <c r="H162" s="1"/>
      <c r="I162" s="1"/>
      <c r="J162" s="1"/>
      <c r="K162" s="1"/>
    </row>
    <row r="163" ht="15.75" customHeight="1">
      <c r="A163" s="1"/>
      <c r="B163" s="75"/>
      <c r="C163" s="1"/>
      <c r="D163" s="1"/>
      <c r="E163" s="1"/>
      <c r="F163" s="1"/>
      <c r="G163" s="1"/>
      <c r="H163" s="1"/>
      <c r="I163" s="1"/>
      <c r="J163" s="1"/>
      <c r="K163" s="1"/>
    </row>
    <row r="164" ht="15.75" customHeight="1">
      <c r="A164" s="1"/>
      <c r="B164" s="75"/>
      <c r="C164" s="1"/>
      <c r="D164" s="1"/>
      <c r="E164" s="1"/>
      <c r="F164" s="1"/>
      <c r="G164" s="1"/>
      <c r="H164" s="1"/>
      <c r="I164" s="1"/>
      <c r="J164" s="1"/>
      <c r="K164" s="1"/>
    </row>
    <row r="165" ht="15.75" customHeight="1">
      <c r="A165" s="1"/>
      <c r="B165" s="75"/>
      <c r="C165" s="1"/>
      <c r="D165" s="1"/>
      <c r="E165" s="1"/>
      <c r="F165" s="1"/>
      <c r="G165" s="1"/>
      <c r="H165" s="1"/>
      <c r="I165" s="1"/>
      <c r="J165" s="1"/>
      <c r="K165" s="1"/>
    </row>
    <row r="166" ht="15.75" customHeight="1">
      <c r="A166" s="1"/>
      <c r="B166" s="75"/>
      <c r="C166" s="1"/>
      <c r="D166" s="1"/>
      <c r="E166" s="1"/>
      <c r="F166" s="1"/>
      <c r="G166" s="1"/>
      <c r="H166" s="1"/>
      <c r="I166" s="1"/>
      <c r="J166" s="1"/>
      <c r="K166" s="1"/>
    </row>
    <row r="167" ht="15.75" customHeight="1">
      <c r="A167" s="1"/>
      <c r="B167" s="75"/>
      <c r="C167" s="1"/>
      <c r="D167" s="1"/>
      <c r="E167" s="1"/>
      <c r="F167" s="1"/>
      <c r="G167" s="1"/>
      <c r="H167" s="1"/>
      <c r="I167" s="1"/>
      <c r="J167" s="1"/>
      <c r="K167" s="1"/>
    </row>
    <row r="168" ht="15.75" customHeight="1">
      <c r="A168" s="1"/>
      <c r="B168" s="75"/>
      <c r="C168" s="1"/>
      <c r="D168" s="1"/>
      <c r="E168" s="1"/>
      <c r="F168" s="1"/>
      <c r="G168" s="1"/>
      <c r="H168" s="1"/>
      <c r="I168" s="1"/>
      <c r="J168" s="1"/>
      <c r="K168" s="1"/>
    </row>
    <row r="169" ht="15.75" customHeight="1">
      <c r="A169" s="1"/>
      <c r="B169" s="75"/>
      <c r="C169" s="1"/>
      <c r="D169" s="1"/>
      <c r="E169" s="1"/>
      <c r="F169" s="1"/>
      <c r="G169" s="1"/>
      <c r="H169" s="1"/>
      <c r="I169" s="1"/>
      <c r="J169" s="1"/>
      <c r="K169" s="1"/>
    </row>
    <row r="170" ht="15.75" customHeight="1">
      <c r="A170" s="1"/>
      <c r="B170" s="75"/>
      <c r="C170" s="1"/>
      <c r="D170" s="1"/>
      <c r="E170" s="1"/>
      <c r="F170" s="1"/>
      <c r="G170" s="1"/>
      <c r="H170" s="1"/>
      <c r="I170" s="1"/>
      <c r="J170" s="1"/>
      <c r="K170" s="1"/>
    </row>
    <row r="171" ht="15.75" customHeight="1">
      <c r="A171" s="1"/>
      <c r="B171" s="75"/>
      <c r="C171" s="1"/>
      <c r="D171" s="1"/>
      <c r="E171" s="1"/>
      <c r="F171" s="1"/>
      <c r="G171" s="1"/>
      <c r="H171" s="1"/>
      <c r="I171" s="1"/>
      <c r="J171" s="1"/>
      <c r="K171" s="1"/>
    </row>
    <row r="172" ht="15.75" customHeight="1">
      <c r="A172" s="1"/>
      <c r="B172" s="75"/>
      <c r="C172" s="1"/>
      <c r="D172" s="1"/>
      <c r="E172" s="1"/>
      <c r="F172" s="1"/>
      <c r="G172" s="1"/>
      <c r="H172" s="1"/>
      <c r="I172" s="1"/>
      <c r="J172" s="1"/>
      <c r="K172" s="1"/>
    </row>
    <row r="173" ht="15.75" customHeight="1">
      <c r="A173" s="1"/>
      <c r="B173" s="75"/>
      <c r="C173" s="1"/>
      <c r="D173" s="1"/>
      <c r="E173" s="1"/>
      <c r="F173" s="1"/>
      <c r="G173" s="1"/>
      <c r="H173" s="1"/>
      <c r="I173" s="1"/>
      <c r="J173" s="1"/>
      <c r="K173" s="1"/>
    </row>
    <row r="174" ht="15.75" customHeight="1">
      <c r="A174" s="1"/>
      <c r="B174" s="75"/>
      <c r="C174" s="1"/>
      <c r="D174" s="1"/>
      <c r="E174" s="1"/>
      <c r="F174" s="1"/>
      <c r="G174" s="1"/>
      <c r="H174" s="1"/>
      <c r="I174" s="1"/>
      <c r="J174" s="1"/>
      <c r="K174" s="1"/>
    </row>
    <row r="175" ht="15.75" customHeight="1">
      <c r="A175" s="1"/>
      <c r="B175" s="75"/>
      <c r="C175" s="1"/>
      <c r="D175" s="1"/>
      <c r="E175" s="1"/>
      <c r="F175" s="1"/>
      <c r="G175" s="1"/>
      <c r="H175" s="1"/>
      <c r="I175" s="1"/>
      <c r="J175" s="1"/>
      <c r="K175" s="1"/>
    </row>
    <row r="176" ht="15.75" customHeight="1">
      <c r="A176" s="1"/>
      <c r="B176" s="75"/>
      <c r="C176" s="1"/>
      <c r="D176" s="1"/>
      <c r="E176" s="1"/>
      <c r="F176" s="1"/>
      <c r="G176" s="1"/>
      <c r="H176" s="1"/>
      <c r="I176" s="1"/>
      <c r="J176" s="1"/>
      <c r="K176" s="1"/>
    </row>
    <row r="177" ht="15.75" customHeight="1">
      <c r="A177" s="1"/>
      <c r="B177" s="75"/>
      <c r="C177" s="1"/>
      <c r="D177" s="1"/>
      <c r="E177" s="1"/>
      <c r="F177" s="1"/>
      <c r="G177" s="1"/>
      <c r="H177" s="1"/>
      <c r="I177" s="1"/>
      <c r="J177" s="1"/>
      <c r="K177" s="1"/>
    </row>
    <row r="178" ht="15.75" customHeight="1">
      <c r="A178" s="1"/>
      <c r="B178" s="75"/>
      <c r="C178" s="1"/>
      <c r="D178" s="1"/>
      <c r="E178" s="1"/>
      <c r="F178" s="1"/>
      <c r="G178" s="1"/>
      <c r="H178" s="1"/>
      <c r="I178" s="1"/>
      <c r="J178" s="1"/>
      <c r="K178" s="1"/>
    </row>
    <row r="179" ht="15.75" customHeight="1">
      <c r="A179" s="1"/>
      <c r="B179" s="75"/>
      <c r="C179" s="1"/>
      <c r="D179" s="1"/>
      <c r="E179" s="1"/>
      <c r="F179" s="1"/>
      <c r="G179" s="1"/>
      <c r="H179" s="1"/>
      <c r="I179" s="1"/>
      <c r="J179" s="1"/>
      <c r="K179" s="1"/>
    </row>
    <row r="180" ht="15.75" customHeight="1">
      <c r="A180" s="1"/>
      <c r="B180" s="75"/>
      <c r="C180" s="1"/>
      <c r="D180" s="1"/>
      <c r="E180" s="1"/>
      <c r="F180" s="1"/>
      <c r="G180" s="1"/>
      <c r="H180" s="1"/>
      <c r="I180" s="1"/>
      <c r="J180" s="1"/>
      <c r="K180" s="1"/>
    </row>
    <row r="181" ht="15.75" customHeight="1">
      <c r="A181" s="1"/>
      <c r="B181" s="75"/>
      <c r="C181" s="1"/>
      <c r="D181" s="1"/>
      <c r="E181" s="1"/>
      <c r="F181" s="1"/>
      <c r="G181" s="1"/>
      <c r="H181" s="1"/>
      <c r="I181" s="1"/>
      <c r="J181" s="1"/>
      <c r="K181" s="1"/>
    </row>
    <row r="182" ht="15.75" customHeight="1">
      <c r="A182" s="1"/>
      <c r="B182" s="75"/>
      <c r="C182" s="1"/>
      <c r="D182" s="1"/>
      <c r="E182" s="1"/>
      <c r="F182" s="1"/>
      <c r="G182" s="1"/>
      <c r="H182" s="1"/>
      <c r="I182" s="1"/>
      <c r="J182" s="1"/>
      <c r="K182" s="1"/>
    </row>
    <row r="183" ht="15.75" customHeight="1">
      <c r="A183" s="1"/>
      <c r="B183" s="75"/>
      <c r="C183" s="1"/>
      <c r="D183" s="1"/>
      <c r="E183" s="1"/>
      <c r="F183" s="1"/>
      <c r="G183" s="1"/>
      <c r="H183" s="1"/>
      <c r="I183" s="1"/>
      <c r="J183" s="1"/>
      <c r="K183" s="1"/>
    </row>
    <row r="184" ht="15.75" customHeight="1">
      <c r="A184" s="1"/>
      <c r="B184" s="75"/>
      <c r="C184" s="1"/>
      <c r="D184" s="1"/>
      <c r="E184" s="1"/>
      <c r="F184" s="1"/>
      <c r="G184" s="1"/>
      <c r="H184" s="1"/>
      <c r="I184" s="1"/>
      <c r="J184" s="1"/>
      <c r="K184" s="1"/>
    </row>
    <row r="185" ht="15.75" customHeight="1">
      <c r="A185" s="1"/>
      <c r="B185" s="75"/>
      <c r="C185" s="1"/>
      <c r="D185" s="1"/>
      <c r="E185" s="1"/>
      <c r="F185" s="1"/>
      <c r="G185" s="1"/>
      <c r="H185" s="1"/>
      <c r="I185" s="1"/>
      <c r="J185" s="1"/>
      <c r="K185" s="1"/>
    </row>
    <row r="186" ht="15.75" customHeight="1">
      <c r="A186" s="1"/>
      <c r="B186" s="75"/>
      <c r="C186" s="1"/>
      <c r="D186" s="1"/>
      <c r="E186" s="1"/>
      <c r="F186" s="1"/>
      <c r="G186" s="1"/>
      <c r="H186" s="1"/>
      <c r="I186" s="1"/>
      <c r="J186" s="1"/>
      <c r="K186" s="1"/>
    </row>
    <row r="187" ht="15.75" customHeight="1">
      <c r="A187" s="1"/>
      <c r="B187" s="75"/>
      <c r="C187" s="1"/>
      <c r="D187" s="1"/>
      <c r="E187" s="1"/>
      <c r="F187" s="1"/>
      <c r="G187" s="1"/>
      <c r="H187" s="1"/>
      <c r="I187" s="1"/>
      <c r="J187" s="1"/>
      <c r="K187" s="1"/>
    </row>
    <row r="188" ht="15.75" customHeight="1">
      <c r="A188" s="1"/>
      <c r="B188" s="75"/>
      <c r="C188" s="1"/>
      <c r="D188" s="1"/>
      <c r="E188" s="1"/>
      <c r="F188" s="1"/>
      <c r="G188" s="1"/>
      <c r="H188" s="1"/>
      <c r="I188" s="1"/>
      <c r="J188" s="1"/>
      <c r="K188" s="1"/>
    </row>
    <row r="189" ht="15.75" customHeight="1">
      <c r="A189" s="1"/>
      <c r="B189" s="75"/>
      <c r="C189" s="1"/>
      <c r="D189" s="1"/>
      <c r="E189" s="1"/>
      <c r="F189" s="1"/>
      <c r="G189" s="1"/>
      <c r="H189" s="1"/>
      <c r="I189" s="1"/>
      <c r="J189" s="1"/>
      <c r="K189" s="1"/>
    </row>
    <row r="190" ht="15.75" customHeight="1">
      <c r="A190" s="1"/>
      <c r="B190" s="75"/>
      <c r="C190" s="1"/>
      <c r="D190" s="1"/>
      <c r="E190" s="1"/>
      <c r="F190" s="1"/>
      <c r="G190" s="1"/>
      <c r="H190" s="1"/>
      <c r="I190" s="1"/>
      <c r="J190" s="1"/>
      <c r="K190" s="1"/>
    </row>
    <row r="191" ht="15.75" customHeight="1">
      <c r="A191" s="1"/>
      <c r="B191" s="75"/>
      <c r="C191" s="1"/>
      <c r="D191" s="1"/>
      <c r="E191" s="1"/>
      <c r="F191" s="1"/>
      <c r="G191" s="1"/>
      <c r="H191" s="1"/>
      <c r="I191" s="1"/>
      <c r="J191" s="1"/>
      <c r="K191" s="1"/>
    </row>
    <row r="192" ht="15.75" customHeight="1">
      <c r="A192" s="1"/>
      <c r="B192" s="75"/>
      <c r="C192" s="1"/>
      <c r="D192" s="1"/>
      <c r="E192" s="1"/>
      <c r="F192" s="1"/>
      <c r="G192" s="1"/>
      <c r="H192" s="1"/>
      <c r="I192" s="1"/>
      <c r="J192" s="1"/>
      <c r="K192" s="1"/>
    </row>
    <row r="193" ht="15.75" customHeight="1">
      <c r="A193" s="1"/>
      <c r="B193" s="75"/>
      <c r="C193" s="1"/>
      <c r="D193" s="1"/>
      <c r="E193" s="1"/>
      <c r="F193" s="1"/>
      <c r="G193" s="1"/>
      <c r="H193" s="1"/>
      <c r="I193" s="1"/>
      <c r="J193" s="1"/>
      <c r="K193" s="1"/>
    </row>
    <row r="194" ht="15.75" customHeight="1">
      <c r="A194" s="1"/>
      <c r="B194" s="75"/>
      <c r="C194" s="1"/>
      <c r="D194" s="1"/>
      <c r="E194" s="1"/>
      <c r="F194" s="1"/>
      <c r="G194" s="1"/>
      <c r="H194" s="1"/>
      <c r="I194" s="1"/>
      <c r="J194" s="1"/>
      <c r="K194" s="1"/>
    </row>
    <row r="195" ht="15.75" customHeight="1">
      <c r="A195" s="1"/>
      <c r="B195" s="75"/>
      <c r="C195" s="1"/>
      <c r="D195" s="1"/>
      <c r="E195" s="1"/>
      <c r="F195" s="1"/>
      <c r="G195" s="1"/>
      <c r="H195" s="1"/>
      <c r="I195" s="1"/>
      <c r="J195" s="1"/>
      <c r="K195" s="1"/>
    </row>
    <row r="196" ht="15.75" customHeight="1">
      <c r="A196" s="1"/>
      <c r="B196" s="75"/>
      <c r="C196" s="1"/>
      <c r="D196" s="1"/>
      <c r="E196" s="1"/>
      <c r="F196" s="1"/>
      <c r="G196" s="1"/>
      <c r="H196" s="1"/>
      <c r="I196" s="1"/>
      <c r="J196" s="1"/>
      <c r="K196" s="1"/>
    </row>
    <row r="197" ht="15.75" customHeight="1">
      <c r="A197" s="1"/>
      <c r="B197" s="75"/>
      <c r="C197" s="1"/>
      <c r="D197" s="1"/>
      <c r="E197" s="1"/>
      <c r="F197" s="1"/>
      <c r="G197" s="1"/>
      <c r="H197" s="1"/>
      <c r="I197" s="1"/>
      <c r="J197" s="1"/>
      <c r="K197" s="1"/>
    </row>
    <row r="198" ht="15.75" customHeight="1">
      <c r="A198" s="1"/>
      <c r="B198" s="75"/>
      <c r="C198" s="1"/>
      <c r="D198" s="1"/>
      <c r="E198" s="1"/>
      <c r="F198" s="1"/>
      <c r="G198" s="1"/>
      <c r="H198" s="1"/>
      <c r="I198" s="1"/>
      <c r="J198" s="1"/>
      <c r="K198" s="1"/>
    </row>
    <row r="199" ht="15.75" customHeight="1">
      <c r="A199" s="1"/>
      <c r="B199" s="75"/>
      <c r="C199" s="1"/>
      <c r="D199" s="1"/>
      <c r="E199" s="1"/>
      <c r="F199" s="1"/>
      <c r="G199" s="1"/>
      <c r="H199" s="1"/>
      <c r="I199" s="1"/>
      <c r="J199" s="1"/>
      <c r="K199" s="1"/>
    </row>
    <row r="200" ht="15.75" customHeight="1">
      <c r="A200" s="1"/>
      <c r="B200" s="75"/>
      <c r="C200" s="1"/>
      <c r="D200" s="1"/>
      <c r="E200" s="1"/>
      <c r="F200" s="1"/>
      <c r="G200" s="1"/>
      <c r="H200" s="1"/>
      <c r="I200" s="1"/>
      <c r="J200" s="1"/>
      <c r="K200" s="1"/>
    </row>
    <row r="201" ht="15.75" customHeight="1">
      <c r="A201" s="1"/>
      <c r="B201" s="75"/>
      <c r="C201" s="1"/>
      <c r="D201" s="1"/>
      <c r="E201" s="1"/>
      <c r="F201" s="1"/>
      <c r="G201" s="1"/>
      <c r="H201" s="1"/>
      <c r="I201" s="1"/>
      <c r="J201" s="1"/>
      <c r="K201" s="1"/>
    </row>
    <row r="202" ht="15.75" customHeight="1">
      <c r="A202" s="1"/>
      <c r="B202" s="75"/>
      <c r="C202" s="1"/>
      <c r="D202" s="1"/>
      <c r="E202" s="1"/>
      <c r="F202" s="1"/>
      <c r="G202" s="1"/>
      <c r="H202" s="1"/>
      <c r="I202" s="1"/>
      <c r="J202" s="1"/>
      <c r="K202" s="1"/>
    </row>
    <row r="203" ht="15.75" customHeight="1">
      <c r="A203" s="1"/>
      <c r="B203" s="75"/>
      <c r="C203" s="1"/>
      <c r="D203" s="1"/>
      <c r="E203" s="1"/>
      <c r="F203" s="1"/>
      <c r="G203" s="1"/>
      <c r="H203" s="1"/>
      <c r="I203" s="1"/>
      <c r="J203" s="1"/>
      <c r="K203" s="1"/>
    </row>
    <row r="204" ht="15.75" customHeight="1">
      <c r="A204" s="1"/>
      <c r="B204" s="75"/>
      <c r="C204" s="1"/>
      <c r="D204" s="1"/>
      <c r="E204" s="1"/>
      <c r="F204" s="1"/>
      <c r="G204" s="1"/>
      <c r="H204" s="1"/>
      <c r="I204" s="1"/>
      <c r="J204" s="1"/>
      <c r="K204" s="1"/>
    </row>
    <row r="205" ht="15.75" customHeight="1">
      <c r="A205" s="1"/>
      <c r="B205" s="75"/>
      <c r="C205" s="1"/>
      <c r="D205" s="1"/>
      <c r="E205" s="1"/>
      <c r="F205" s="1"/>
      <c r="G205" s="1"/>
      <c r="H205" s="1"/>
      <c r="I205" s="1"/>
      <c r="J205" s="1"/>
      <c r="K205" s="1"/>
    </row>
    <row r="206" ht="15.75" customHeight="1">
      <c r="A206" s="1"/>
      <c r="B206" s="75"/>
      <c r="C206" s="1"/>
      <c r="D206" s="1"/>
      <c r="E206" s="1"/>
      <c r="F206" s="1"/>
      <c r="G206" s="1"/>
      <c r="H206" s="1"/>
      <c r="I206" s="1"/>
      <c r="J206" s="1"/>
      <c r="K206" s="1"/>
    </row>
    <row r="207" ht="15.75" customHeight="1">
      <c r="A207" s="1"/>
      <c r="B207" s="75"/>
      <c r="C207" s="1"/>
      <c r="D207" s="1"/>
      <c r="E207" s="1"/>
      <c r="F207" s="1"/>
      <c r="G207" s="1"/>
      <c r="H207" s="1"/>
      <c r="I207" s="1"/>
      <c r="J207" s="1"/>
      <c r="K207" s="1"/>
    </row>
    <row r="208" ht="15.75" customHeight="1">
      <c r="A208" s="1"/>
      <c r="B208" s="75"/>
      <c r="C208" s="1"/>
      <c r="D208" s="1"/>
      <c r="E208" s="1"/>
      <c r="F208" s="1"/>
      <c r="G208" s="1"/>
      <c r="H208" s="1"/>
      <c r="I208" s="1"/>
      <c r="J208" s="1"/>
      <c r="K208" s="1"/>
    </row>
    <row r="209" ht="15.75" customHeight="1">
      <c r="A209" s="1"/>
      <c r="B209" s="75"/>
      <c r="C209" s="1"/>
      <c r="D209" s="1"/>
      <c r="E209" s="1"/>
      <c r="F209" s="1"/>
      <c r="G209" s="1"/>
      <c r="H209" s="1"/>
      <c r="I209" s="1"/>
      <c r="J209" s="1"/>
      <c r="K209" s="1"/>
    </row>
    <row r="210" ht="15.75" customHeight="1">
      <c r="A210" s="1"/>
      <c r="B210" s="75"/>
      <c r="C210" s="1"/>
      <c r="D210" s="1"/>
      <c r="E210" s="1"/>
      <c r="F210" s="1"/>
      <c r="G210" s="1"/>
      <c r="H210" s="1"/>
      <c r="I210" s="1"/>
      <c r="J210" s="1"/>
      <c r="K210" s="1"/>
    </row>
    <row r="211" ht="15.75" customHeight="1">
      <c r="A211" s="1"/>
      <c r="B211" s="75"/>
      <c r="C211" s="1"/>
      <c r="D211" s="1"/>
      <c r="E211" s="1"/>
      <c r="F211" s="1"/>
      <c r="G211" s="1"/>
      <c r="H211" s="1"/>
      <c r="I211" s="1"/>
      <c r="J211" s="1"/>
      <c r="K211" s="1"/>
    </row>
    <row r="212" ht="15.75" customHeight="1">
      <c r="A212" s="1"/>
      <c r="B212" s="75"/>
      <c r="C212" s="1"/>
      <c r="D212" s="1"/>
      <c r="E212" s="1"/>
      <c r="F212" s="1"/>
      <c r="G212" s="1"/>
      <c r="H212" s="1"/>
      <c r="I212" s="1"/>
      <c r="J212" s="1"/>
      <c r="K212" s="1"/>
    </row>
    <row r="213" ht="15.75" customHeight="1">
      <c r="A213" s="1"/>
      <c r="B213" s="75"/>
      <c r="C213" s="1"/>
      <c r="D213" s="1"/>
      <c r="E213" s="1"/>
      <c r="F213" s="1"/>
      <c r="G213" s="1"/>
      <c r="H213" s="1"/>
      <c r="I213" s="1"/>
      <c r="J213" s="1"/>
      <c r="K213" s="1"/>
    </row>
    <row r="214" ht="15.75" customHeight="1">
      <c r="A214" s="1"/>
      <c r="B214" s="75"/>
      <c r="C214" s="1"/>
      <c r="D214" s="1"/>
      <c r="E214" s="1"/>
      <c r="F214" s="1"/>
      <c r="G214" s="1"/>
      <c r="H214" s="1"/>
      <c r="I214" s="1"/>
      <c r="J214" s="1"/>
      <c r="K214" s="1"/>
    </row>
    <row r="215" ht="15.75" customHeight="1">
      <c r="A215" s="1"/>
      <c r="B215" s="75"/>
      <c r="C215" s="1"/>
      <c r="D215" s="1"/>
      <c r="E215" s="1"/>
      <c r="F215" s="1"/>
      <c r="G215" s="1"/>
      <c r="H215" s="1"/>
      <c r="I215" s="1"/>
      <c r="J215" s="1"/>
      <c r="K215" s="1"/>
    </row>
    <row r="216" ht="15.75" customHeight="1">
      <c r="A216" s="1"/>
      <c r="B216" s="75"/>
      <c r="C216" s="1"/>
      <c r="D216" s="1"/>
      <c r="E216" s="1"/>
      <c r="F216" s="1"/>
      <c r="G216" s="1"/>
      <c r="H216" s="1"/>
      <c r="I216" s="1"/>
      <c r="J216" s="1"/>
      <c r="K216" s="1"/>
    </row>
    <row r="217" ht="15.75" customHeight="1">
      <c r="A217" s="1"/>
      <c r="B217" s="75"/>
      <c r="C217" s="1"/>
      <c r="D217" s="1"/>
      <c r="E217" s="1"/>
      <c r="F217" s="1"/>
      <c r="G217" s="1"/>
      <c r="H217" s="1"/>
      <c r="I217" s="1"/>
      <c r="J217" s="1"/>
      <c r="K217" s="1"/>
    </row>
    <row r="218" ht="15.75" customHeight="1">
      <c r="A218" s="1"/>
      <c r="B218" s="75"/>
      <c r="C218" s="1"/>
      <c r="D218" s="1"/>
      <c r="E218" s="1"/>
      <c r="F218" s="1"/>
      <c r="G218" s="1"/>
      <c r="H218" s="1"/>
      <c r="I218" s="1"/>
      <c r="J218" s="1"/>
      <c r="K218" s="1"/>
    </row>
    <row r="219" ht="15.75" customHeight="1">
      <c r="A219" s="1"/>
      <c r="B219" s="75"/>
      <c r="C219" s="1"/>
      <c r="D219" s="1"/>
      <c r="E219" s="1"/>
      <c r="F219" s="1"/>
      <c r="G219" s="1"/>
      <c r="H219" s="1"/>
      <c r="I219" s="1"/>
      <c r="J219" s="1"/>
      <c r="K219" s="1"/>
    </row>
    <row r="220" ht="15.75" customHeight="1">
      <c r="A220" s="1"/>
      <c r="B220" s="75"/>
      <c r="C220" s="1"/>
      <c r="D220" s="1"/>
      <c r="E220" s="1"/>
      <c r="F220" s="1"/>
      <c r="G220" s="1"/>
      <c r="H220" s="1"/>
      <c r="I220" s="1"/>
      <c r="J220" s="1"/>
      <c r="K220" s="1"/>
    </row>
    <row r="221" ht="15.75" customHeight="1">
      <c r="A221" s="1"/>
      <c r="B221" s="75"/>
      <c r="C221" s="1"/>
      <c r="D221" s="1"/>
      <c r="E221" s="1"/>
      <c r="F221" s="1"/>
      <c r="G221" s="1"/>
      <c r="H221" s="1"/>
      <c r="I221" s="1"/>
      <c r="J221" s="1"/>
      <c r="K221" s="1"/>
    </row>
    <row r="222" ht="15.75" customHeight="1">
      <c r="A222" s="1"/>
      <c r="B222" s="75"/>
      <c r="C222" s="1"/>
      <c r="D222" s="1"/>
      <c r="E222" s="1"/>
      <c r="F222" s="1"/>
      <c r="G222" s="1"/>
      <c r="H222" s="1"/>
      <c r="I222" s="1"/>
      <c r="J222" s="1"/>
      <c r="K222" s="1"/>
    </row>
    <row r="223" ht="15.75" customHeight="1">
      <c r="A223" s="1"/>
      <c r="B223" s="75"/>
      <c r="C223" s="1"/>
      <c r="D223" s="1"/>
      <c r="E223" s="1"/>
      <c r="F223" s="1"/>
      <c r="G223" s="1"/>
      <c r="H223" s="1"/>
      <c r="I223" s="1"/>
      <c r="J223" s="1"/>
      <c r="K223" s="1"/>
    </row>
    <row r="224" ht="15.75" customHeight="1">
      <c r="A224" s="1"/>
      <c r="B224" s="75"/>
      <c r="C224" s="1"/>
      <c r="D224" s="1"/>
      <c r="E224" s="1"/>
      <c r="F224" s="1"/>
      <c r="G224" s="1"/>
      <c r="H224" s="1"/>
      <c r="I224" s="1"/>
      <c r="J224" s="1"/>
      <c r="K224" s="1"/>
    </row>
    <row r="225" ht="15.75" customHeight="1">
      <c r="A225" s="1"/>
      <c r="B225" s="75"/>
      <c r="C225" s="1"/>
      <c r="D225" s="1"/>
      <c r="E225" s="1"/>
      <c r="F225" s="1"/>
      <c r="G225" s="1"/>
      <c r="H225" s="1"/>
      <c r="I225" s="1"/>
      <c r="J225" s="1"/>
      <c r="K225" s="1"/>
    </row>
    <row r="226" ht="15.75" customHeight="1">
      <c r="A226" s="1"/>
      <c r="B226" s="75"/>
      <c r="C226" s="1"/>
      <c r="D226" s="1"/>
      <c r="E226" s="1"/>
      <c r="F226" s="1"/>
      <c r="G226" s="1"/>
      <c r="H226" s="1"/>
      <c r="I226" s="1"/>
      <c r="J226" s="1"/>
      <c r="K226" s="1"/>
    </row>
    <row r="227" ht="15.75" customHeight="1">
      <c r="A227" s="1"/>
      <c r="B227" s="75"/>
      <c r="C227" s="1"/>
      <c r="D227" s="1"/>
      <c r="E227" s="1"/>
      <c r="F227" s="1"/>
      <c r="G227" s="1"/>
      <c r="H227" s="1"/>
      <c r="I227" s="1"/>
      <c r="J227" s="1"/>
      <c r="K227" s="1"/>
    </row>
    <row r="228" ht="15.75" customHeight="1">
      <c r="A228" s="1"/>
      <c r="B228" s="75"/>
      <c r="C228" s="1"/>
      <c r="D228" s="1"/>
      <c r="E228" s="1"/>
      <c r="F228" s="1"/>
      <c r="G228" s="1"/>
      <c r="H228" s="1"/>
      <c r="I228" s="1"/>
      <c r="J228" s="1"/>
      <c r="K228" s="1"/>
    </row>
    <row r="229" ht="15.75" customHeight="1">
      <c r="A229" s="1"/>
      <c r="B229" s="75"/>
      <c r="C229" s="1"/>
      <c r="D229" s="1"/>
      <c r="E229" s="1"/>
      <c r="F229" s="1"/>
      <c r="G229" s="1"/>
      <c r="H229" s="1"/>
      <c r="I229" s="1"/>
      <c r="J229" s="1"/>
      <c r="K229" s="1"/>
    </row>
    <row r="230" ht="15.75" customHeight="1">
      <c r="A230" s="1"/>
      <c r="B230" s="75"/>
      <c r="C230" s="1"/>
      <c r="D230" s="1"/>
      <c r="E230" s="1"/>
      <c r="F230" s="1"/>
      <c r="G230" s="1"/>
      <c r="H230" s="1"/>
      <c r="I230" s="1"/>
      <c r="J230" s="1"/>
      <c r="K230" s="1"/>
    </row>
    <row r="231" ht="15.75" customHeight="1">
      <c r="A231" s="1"/>
      <c r="B231" s="75"/>
      <c r="C231" s="1"/>
      <c r="D231" s="1"/>
      <c r="E231" s="1"/>
      <c r="F231" s="1"/>
      <c r="G231" s="1"/>
      <c r="H231" s="1"/>
      <c r="I231" s="1"/>
      <c r="J231" s="1"/>
      <c r="K231" s="1"/>
    </row>
    <row r="232" ht="15.75" customHeight="1">
      <c r="A232" s="1"/>
      <c r="B232" s="75"/>
      <c r="C232" s="1"/>
      <c r="D232" s="1"/>
      <c r="E232" s="1"/>
      <c r="F232" s="1"/>
      <c r="G232" s="1"/>
      <c r="H232" s="1"/>
      <c r="I232" s="1"/>
      <c r="J232" s="1"/>
      <c r="K232" s="1"/>
    </row>
    <row r="233" ht="15.75" customHeight="1">
      <c r="A233" s="1"/>
      <c r="B233" s="75"/>
      <c r="C233" s="1"/>
      <c r="D233" s="1"/>
      <c r="E233" s="1"/>
      <c r="F233" s="1"/>
      <c r="G233" s="1"/>
      <c r="H233" s="1"/>
      <c r="I233" s="1"/>
      <c r="J233" s="1"/>
      <c r="K233" s="1"/>
    </row>
    <row r="234" ht="15.75" customHeight="1">
      <c r="A234" s="1"/>
      <c r="B234" s="75"/>
      <c r="C234" s="1"/>
      <c r="D234" s="1"/>
      <c r="E234" s="1"/>
      <c r="F234" s="1"/>
      <c r="G234" s="1"/>
      <c r="H234" s="1"/>
      <c r="I234" s="1"/>
      <c r="J234" s="1"/>
      <c r="K234" s="1"/>
    </row>
    <row r="235" ht="15.75" customHeight="1">
      <c r="A235" s="1"/>
      <c r="B235" s="75"/>
      <c r="C235" s="1"/>
      <c r="D235" s="1"/>
      <c r="E235" s="1"/>
      <c r="F235" s="1"/>
      <c r="G235" s="1"/>
      <c r="H235" s="1"/>
      <c r="I235" s="1"/>
      <c r="J235" s="1"/>
      <c r="K235" s="1"/>
    </row>
    <row r="236" ht="15.75" customHeight="1">
      <c r="A236" s="1"/>
      <c r="B236" s="75"/>
      <c r="C236" s="1"/>
      <c r="D236" s="1"/>
      <c r="E236" s="1"/>
      <c r="F236" s="1"/>
      <c r="G236" s="1"/>
      <c r="H236" s="1"/>
      <c r="I236" s="1"/>
      <c r="J236" s="1"/>
      <c r="K236" s="1"/>
    </row>
    <row r="237" ht="15.75" customHeight="1">
      <c r="A237" s="1"/>
      <c r="B237" s="75"/>
      <c r="C237" s="1"/>
      <c r="D237" s="1"/>
      <c r="E237" s="1"/>
      <c r="F237" s="1"/>
      <c r="G237" s="1"/>
      <c r="H237" s="1"/>
      <c r="I237" s="1"/>
      <c r="J237" s="1"/>
      <c r="K237" s="1"/>
    </row>
    <row r="238" ht="15.75" customHeight="1">
      <c r="A238" s="1"/>
      <c r="B238" s="75"/>
      <c r="C238" s="1"/>
      <c r="D238" s="1"/>
      <c r="E238" s="1"/>
      <c r="F238" s="1"/>
      <c r="G238" s="1"/>
      <c r="H238" s="1"/>
      <c r="I238" s="1"/>
      <c r="J238" s="1"/>
      <c r="K238" s="1"/>
    </row>
    <row r="239" ht="15.75" customHeight="1">
      <c r="A239" s="1"/>
      <c r="B239" s="75"/>
      <c r="C239" s="1"/>
      <c r="D239" s="1"/>
      <c r="E239" s="1"/>
      <c r="F239" s="1"/>
      <c r="G239" s="1"/>
      <c r="H239" s="1"/>
      <c r="I239" s="1"/>
      <c r="J239" s="1"/>
      <c r="K239" s="1"/>
    </row>
    <row r="240" ht="15.75" customHeight="1">
      <c r="A240" s="1"/>
      <c r="B240" s="75"/>
      <c r="C240" s="1"/>
      <c r="D240" s="1"/>
      <c r="E240" s="1"/>
      <c r="F240" s="1"/>
      <c r="G240" s="1"/>
      <c r="H240" s="1"/>
      <c r="I240" s="1"/>
      <c r="J240" s="1"/>
      <c r="K240" s="1"/>
    </row>
    <row r="241" ht="15.75" customHeight="1">
      <c r="A241" s="1"/>
      <c r="B241" s="75"/>
      <c r="C241" s="1"/>
      <c r="D241" s="1"/>
      <c r="E241" s="1"/>
      <c r="F241" s="1"/>
      <c r="G241" s="1"/>
      <c r="H241" s="1"/>
      <c r="I241" s="1"/>
      <c r="J241" s="1"/>
      <c r="K241" s="1"/>
    </row>
    <row r="242" ht="15.75" customHeight="1">
      <c r="A242" s="1"/>
      <c r="B242" s="75"/>
      <c r="C242" s="1"/>
      <c r="D242" s="1"/>
      <c r="E242" s="1"/>
      <c r="F242" s="1"/>
      <c r="G242" s="1"/>
      <c r="H242" s="1"/>
      <c r="I242" s="1"/>
      <c r="J242" s="1"/>
      <c r="K242" s="1"/>
    </row>
    <row r="243" ht="15.75" customHeight="1">
      <c r="A243" s="1"/>
      <c r="B243" s="75"/>
      <c r="C243" s="1"/>
      <c r="D243" s="1"/>
      <c r="E243" s="1"/>
      <c r="F243" s="1"/>
      <c r="G243" s="1"/>
      <c r="H243" s="1"/>
      <c r="I243" s="1"/>
      <c r="J243" s="1"/>
      <c r="K243" s="1"/>
    </row>
    <row r="244" ht="15.75" customHeight="1">
      <c r="A244" s="1"/>
      <c r="B244" s="75"/>
      <c r="C244" s="1"/>
      <c r="D244" s="1"/>
      <c r="E244" s="1"/>
      <c r="F244" s="1"/>
      <c r="G244" s="1"/>
      <c r="H244" s="1"/>
      <c r="I244" s="1"/>
      <c r="J244" s="1"/>
      <c r="K244" s="1"/>
    </row>
    <row r="245" ht="15.75" customHeight="1">
      <c r="A245" s="1"/>
      <c r="B245" s="75"/>
      <c r="C245" s="1"/>
      <c r="D245" s="1"/>
      <c r="E245" s="1"/>
      <c r="F245" s="1"/>
      <c r="G245" s="1"/>
      <c r="H245" s="1"/>
      <c r="I245" s="1"/>
      <c r="J245" s="1"/>
      <c r="K245" s="1"/>
    </row>
    <row r="246" ht="15.75" customHeight="1">
      <c r="A246" s="1"/>
      <c r="B246" s="75"/>
      <c r="C246" s="1"/>
      <c r="D246" s="1"/>
      <c r="E246" s="1"/>
      <c r="F246" s="1"/>
      <c r="G246" s="1"/>
      <c r="H246" s="1"/>
      <c r="I246" s="1"/>
      <c r="J246" s="1"/>
      <c r="K246" s="1"/>
    </row>
    <row r="247" ht="15.75" customHeight="1">
      <c r="A247" s="1"/>
      <c r="B247" s="75"/>
      <c r="C247" s="1"/>
      <c r="D247" s="1"/>
      <c r="E247" s="1"/>
      <c r="F247" s="1"/>
      <c r="G247" s="1"/>
      <c r="H247" s="1"/>
      <c r="I247" s="1"/>
      <c r="J247" s="1"/>
      <c r="K247" s="1"/>
    </row>
    <row r="248" ht="15.75" customHeight="1">
      <c r="A248" s="1"/>
      <c r="B248" s="75"/>
      <c r="C248" s="1"/>
      <c r="D248" s="1"/>
      <c r="E248" s="1"/>
      <c r="F248" s="1"/>
      <c r="G248" s="1"/>
      <c r="H248" s="1"/>
      <c r="I248" s="1"/>
      <c r="J248" s="1"/>
      <c r="K248" s="1"/>
    </row>
    <row r="249" ht="15.75" customHeight="1">
      <c r="A249" s="1"/>
      <c r="B249" s="75"/>
      <c r="C249" s="1"/>
      <c r="D249" s="1"/>
      <c r="E249" s="1"/>
      <c r="F249" s="1"/>
      <c r="G249" s="1"/>
      <c r="H249" s="1"/>
      <c r="I249" s="1"/>
      <c r="J249" s="1"/>
      <c r="K249" s="1"/>
    </row>
    <row r="250" ht="15.75" customHeight="1">
      <c r="A250" s="1"/>
      <c r="B250" s="75"/>
      <c r="C250" s="1"/>
      <c r="D250" s="1"/>
      <c r="E250" s="1"/>
      <c r="F250" s="1"/>
      <c r="G250" s="1"/>
      <c r="H250" s="1"/>
      <c r="I250" s="1"/>
      <c r="J250" s="1"/>
      <c r="K250" s="1"/>
    </row>
    <row r="251" ht="15.75" customHeight="1">
      <c r="A251" s="1"/>
      <c r="B251" s="75"/>
      <c r="C251" s="1"/>
      <c r="D251" s="1"/>
      <c r="E251" s="1"/>
      <c r="F251" s="1"/>
      <c r="G251" s="1"/>
      <c r="H251" s="1"/>
      <c r="I251" s="1"/>
      <c r="J251" s="1"/>
      <c r="K251" s="1"/>
    </row>
    <row r="252" ht="15.75" customHeight="1">
      <c r="A252" s="1"/>
      <c r="B252" s="75"/>
      <c r="C252" s="1"/>
      <c r="D252" s="1"/>
      <c r="E252" s="1"/>
      <c r="F252" s="1"/>
      <c r="G252" s="1"/>
      <c r="H252" s="1"/>
      <c r="I252" s="1"/>
      <c r="J252" s="1"/>
      <c r="K252" s="1"/>
    </row>
    <row r="253" ht="15.75" customHeight="1">
      <c r="A253" s="1"/>
      <c r="B253" s="75"/>
      <c r="C253" s="1"/>
      <c r="D253" s="1"/>
      <c r="E253" s="1"/>
      <c r="F253" s="1"/>
      <c r="G253" s="1"/>
      <c r="H253" s="1"/>
      <c r="I253" s="1"/>
      <c r="J253" s="1"/>
      <c r="K253" s="1"/>
    </row>
    <row r="254" ht="15.75" customHeight="1">
      <c r="A254" s="1"/>
      <c r="B254" s="75"/>
      <c r="C254" s="1"/>
      <c r="D254" s="1"/>
      <c r="E254" s="1"/>
      <c r="F254" s="1"/>
      <c r="G254" s="1"/>
      <c r="H254" s="1"/>
      <c r="I254" s="1"/>
      <c r="J254" s="1"/>
      <c r="K254" s="1"/>
    </row>
    <row r="255" ht="15.75" customHeight="1">
      <c r="A255" s="1"/>
      <c r="B255" s="75"/>
      <c r="C255" s="1"/>
      <c r="D255" s="1"/>
      <c r="E255" s="1"/>
      <c r="F255" s="1"/>
      <c r="G255" s="1"/>
      <c r="H255" s="1"/>
      <c r="I255" s="1"/>
      <c r="J255" s="1"/>
      <c r="K255" s="1"/>
    </row>
    <row r="256" ht="15.75" customHeight="1">
      <c r="A256" s="1"/>
      <c r="B256" s="75"/>
      <c r="C256" s="1"/>
      <c r="D256" s="1"/>
      <c r="E256" s="1"/>
      <c r="F256" s="1"/>
      <c r="G256" s="1"/>
      <c r="H256" s="1"/>
      <c r="I256" s="1"/>
      <c r="J256" s="1"/>
      <c r="K256" s="1"/>
    </row>
    <row r="257" ht="15.75" customHeight="1">
      <c r="A257" s="1"/>
      <c r="B257" s="75"/>
      <c r="C257" s="1"/>
      <c r="D257" s="1"/>
      <c r="E257" s="1"/>
      <c r="F257" s="1"/>
      <c r="G257" s="1"/>
      <c r="H257" s="1"/>
      <c r="I257" s="1"/>
      <c r="J257" s="1"/>
      <c r="K257" s="1"/>
    </row>
    <row r="258" ht="15.75" customHeight="1">
      <c r="A258" s="1"/>
      <c r="B258" s="75"/>
      <c r="C258" s="1"/>
      <c r="D258" s="1"/>
      <c r="E258" s="1"/>
      <c r="F258" s="1"/>
      <c r="G258" s="1"/>
      <c r="H258" s="1"/>
      <c r="I258" s="1"/>
      <c r="J258" s="1"/>
      <c r="K258" s="1"/>
    </row>
    <row r="259" ht="15.75" customHeight="1">
      <c r="A259" s="1"/>
      <c r="B259" s="75"/>
      <c r="C259" s="1"/>
      <c r="D259" s="1"/>
      <c r="E259" s="1"/>
      <c r="F259" s="1"/>
      <c r="G259" s="1"/>
      <c r="H259" s="1"/>
      <c r="I259" s="1"/>
      <c r="J259" s="1"/>
      <c r="K259" s="1"/>
    </row>
    <row r="260" ht="15.75" customHeight="1">
      <c r="A260" s="1"/>
      <c r="B260" s="75"/>
      <c r="C260" s="1"/>
      <c r="D260" s="1"/>
      <c r="E260" s="1"/>
      <c r="F260" s="1"/>
      <c r="G260" s="1"/>
      <c r="H260" s="1"/>
      <c r="I260" s="1"/>
      <c r="J260" s="1"/>
      <c r="K260" s="1"/>
    </row>
    <row r="261" ht="15.75" customHeight="1">
      <c r="A261" s="1"/>
      <c r="B261" s="75"/>
      <c r="C261" s="1"/>
      <c r="D261" s="1"/>
      <c r="E261" s="1"/>
      <c r="F261" s="1"/>
      <c r="G261" s="1"/>
      <c r="H261" s="1"/>
      <c r="I261" s="1"/>
      <c r="J261" s="1"/>
      <c r="K261" s="1"/>
    </row>
    <row r="262" ht="15.75" customHeight="1">
      <c r="A262" s="1"/>
      <c r="B262" s="75"/>
      <c r="C262" s="1"/>
      <c r="D262" s="1"/>
      <c r="E262" s="1"/>
      <c r="F262" s="1"/>
      <c r="G262" s="1"/>
      <c r="H262" s="1"/>
      <c r="I262" s="1"/>
      <c r="J262" s="1"/>
      <c r="K262" s="1"/>
    </row>
    <row r="263" ht="15.75" customHeight="1">
      <c r="A263" s="1"/>
      <c r="B263" s="75"/>
      <c r="C263" s="1"/>
      <c r="D263" s="1"/>
      <c r="E263" s="1"/>
      <c r="F263" s="1"/>
      <c r="G263" s="1"/>
      <c r="H263" s="1"/>
      <c r="I263" s="1"/>
      <c r="J263" s="1"/>
      <c r="K263" s="1"/>
    </row>
    <row r="264" ht="15.75" customHeight="1">
      <c r="A264" s="1"/>
      <c r="B264" s="75"/>
      <c r="C264" s="1"/>
      <c r="D264" s="1"/>
      <c r="E264" s="1"/>
      <c r="F264" s="1"/>
      <c r="G264" s="1"/>
      <c r="H264" s="1"/>
      <c r="I264" s="1"/>
      <c r="J264" s="1"/>
      <c r="K264" s="1"/>
    </row>
    <row r="265" ht="15.75" customHeight="1">
      <c r="A265" s="1"/>
      <c r="B265" s="75"/>
      <c r="C265" s="1"/>
      <c r="D265" s="1"/>
      <c r="E265" s="1"/>
      <c r="F265" s="1"/>
      <c r="G265" s="1"/>
      <c r="H265" s="1"/>
      <c r="I265" s="1"/>
      <c r="J265" s="1"/>
      <c r="K265" s="1"/>
    </row>
    <row r="266" ht="15.75" customHeight="1">
      <c r="A266" s="1"/>
      <c r="B266" s="75"/>
      <c r="C266" s="1"/>
      <c r="D266" s="1"/>
      <c r="E266" s="1"/>
      <c r="F266" s="1"/>
      <c r="G266" s="1"/>
      <c r="H266" s="1"/>
      <c r="I266" s="1"/>
      <c r="J266" s="1"/>
      <c r="K266" s="1"/>
    </row>
    <row r="267" ht="15.75" customHeight="1">
      <c r="A267" s="1"/>
      <c r="B267" s="75"/>
      <c r="C267" s="1"/>
      <c r="D267" s="1"/>
      <c r="E267" s="1"/>
      <c r="F267" s="1"/>
      <c r="G267" s="1"/>
      <c r="H267" s="1"/>
      <c r="I267" s="1"/>
      <c r="J267" s="1"/>
      <c r="K267" s="1"/>
    </row>
    <row r="268" ht="15.75" customHeight="1">
      <c r="A268" s="1"/>
      <c r="B268" s="75"/>
      <c r="C268" s="1"/>
      <c r="D268" s="1"/>
      <c r="E268" s="1"/>
      <c r="F268" s="1"/>
      <c r="G268" s="1"/>
      <c r="H268" s="1"/>
      <c r="I268" s="1"/>
      <c r="J268" s="1"/>
      <c r="K268" s="1"/>
    </row>
    <row r="269" ht="15.75" customHeight="1">
      <c r="A269" s="1"/>
      <c r="B269" s="75"/>
      <c r="C269" s="1"/>
      <c r="D269" s="1"/>
      <c r="E269" s="1"/>
      <c r="F269" s="1"/>
      <c r="G269" s="1"/>
      <c r="H269" s="1"/>
      <c r="I269" s="1"/>
      <c r="J269" s="1"/>
      <c r="K269" s="1"/>
    </row>
    <row r="270" ht="15.75" customHeight="1">
      <c r="A270" s="1"/>
      <c r="B270" s="75"/>
      <c r="C270" s="1"/>
      <c r="D270" s="1"/>
      <c r="E270" s="1"/>
      <c r="F270" s="1"/>
      <c r="G270" s="1"/>
      <c r="H270" s="1"/>
      <c r="I270" s="1"/>
      <c r="J270" s="1"/>
      <c r="K270" s="1"/>
    </row>
    <row r="271" ht="15.75" customHeight="1">
      <c r="A271" s="1"/>
      <c r="B271" s="75"/>
      <c r="C271" s="1"/>
      <c r="D271" s="1"/>
      <c r="E271" s="1"/>
      <c r="F271" s="1"/>
      <c r="G271" s="1"/>
      <c r="H271" s="1"/>
      <c r="I271" s="1"/>
      <c r="J271" s="1"/>
      <c r="K271" s="1"/>
    </row>
    <row r="272" ht="15.75" customHeight="1">
      <c r="A272" s="1"/>
      <c r="B272" s="75"/>
      <c r="C272" s="1"/>
      <c r="D272" s="1"/>
      <c r="E272" s="1"/>
      <c r="F272" s="1"/>
      <c r="G272" s="1"/>
      <c r="H272" s="1"/>
      <c r="I272" s="1"/>
      <c r="J272" s="1"/>
      <c r="K272" s="1"/>
    </row>
    <row r="273" ht="15.75" customHeight="1">
      <c r="A273" s="1"/>
      <c r="B273" s="75"/>
      <c r="C273" s="1"/>
      <c r="D273" s="1"/>
      <c r="E273" s="1"/>
      <c r="F273" s="1"/>
      <c r="G273" s="1"/>
      <c r="H273" s="1"/>
      <c r="I273" s="1"/>
      <c r="J273" s="1"/>
      <c r="K273" s="1"/>
    </row>
    <row r="274" ht="15.75" customHeight="1">
      <c r="A274" s="1"/>
      <c r="B274" s="75"/>
      <c r="C274" s="1"/>
      <c r="D274" s="1"/>
      <c r="E274" s="1"/>
      <c r="F274" s="1"/>
      <c r="G274" s="1"/>
      <c r="H274" s="1"/>
      <c r="I274" s="1"/>
      <c r="J274" s="1"/>
      <c r="K274" s="1"/>
    </row>
    <row r="275" ht="15.75" customHeight="1">
      <c r="A275" s="1"/>
      <c r="B275" s="75"/>
      <c r="C275" s="1"/>
      <c r="D275" s="1"/>
      <c r="E275" s="1"/>
      <c r="F275" s="1"/>
      <c r="G275" s="1"/>
      <c r="H275" s="1"/>
      <c r="I275" s="1"/>
      <c r="J275" s="1"/>
      <c r="K275" s="1"/>
    </row>
    <row r="276" ht="15.75" customHeight="1">
      <c r="A276" s="1"/>
      <c r="B276" s="75"/>
      <c r="C276" s="1"/>
      <c r="D276" s="1"/>
      <c r="E276" s="1"/>
      <c r="F276" s="1"/>
      <c r="G276" s="1"/>
      <c r="H276" s="1"/>
      <c r="I276" s="1"/>
      <c r="J276" s="1"/>
      <c r="K276" s="1"/>
    </row>
    <row r="277" ht="15.75" customHeight="1">
      <c r="A277" s="1"/>
      <c r="B277" s="75"/>
      <c r="C277" s="1"/>
      <c r="D277" s="1"/>
      <c r="E277" s="1"/>
      <c r="F277" s="1"/>
      <c r="G277" s="1"/>
      <c r="H277" s="1"/>
      <c r="I277" s="1"/>
      <c r="J277" s="1"/>
      <c r="K277" s="1"/>
    </row>
    <row r="278" ht="15.75" customHeight="1">
      <c r="A278" s="1"/>
      <c r="B278" s="75"/>
      <c r="C278" s="1"/>
      <c r="D278" s="1"/>
      <c r="E278" s="1"/>
      <c r="F278" s="1"/>
      <c r="G278" s="1"/>
      <c r="H278" s="1"/>
      <c r="I278" s="1"/>
      <c r="J278" s="1"/>
      <c r="K278" s="1"/>
    </row>
    <row r="279" ht="15.75" customHeight="1">
      <c r="A279" s="1"/>
      <c r="B279" s="75"/>
      <c r="C279" s="1"/>
      <c r="D279" s="1"/>
      <c r="E279" s="1"/>
      <c r="F279" s="1"/>
      <c r="G279" s="1"/>
      <c r="H279" s="1"/>
      <c r="I279" s="1"/>
      <c r="J279" s="1"/>
      <c r="K279" s="1"/>
    </row>
    <row r="280" ht="15.75" customHeight="1">
      <c r="A280" s="1"/>
      <c r="B280" s="75"/>
      <c r="C280" s="1"/>
      <c r="D280" s="1"/>
      <c r="E280" s="1"/>
      <c r="F280" s="1"/>
      <c r="G280" s="1"/>
      <c r="H280" s="1"/>
      <c r="I280" s="1"/>
      <c r="J280" s="1"/>
      <c r="K280" s="1"/>
    </row>
    <row r="281" ht="15.75" customHeight="1">
      <c r="A281" s="1"/>
      <c r="B281" s="75"/>
      <c r="C281" s="1"/>
      <c r="D281" s="1"/>
      <c r="E281" s="1"/>
      <c r="F281" s="1"/>
      <c r="G281" s="1"/>
      <c r="H281" s="1"/>
      <c r="I281" s="1"/>
      <c r="J281" s="1"/>
      <c r="K281" s="1"/>
    </row>
    <row r="282" ht="15.75" customHeight="1">
      <c r="A282" s="1"/>
      <c r="B282" s="75"/>
      <c r="C282" s="1"/>
      <c r="D282" s="1"/>
      <c r="E282" s="1"/>
      <c r="F282" s="1"/>
      <c r="G282" s="1"/>
      <c r="H282" s="1"/>
      <c r="I282" s="1"/>
      <c r="J282" s="1"/>
      <c r="K282" s="1"/>
    </row>
    <row r="283" ht="15.75" customHeight="1">
      <c r="A283" s="1"/>
      <c r="B283" s="75"/>
      <c r="C283" s="1"/>
      <c r="D283" s="1"/>
      <c r="E283" s="1"/>
      <c r="F283" s="1"/>
      <c r="G283" s="1"/>
      <c r="H283" s="1"/>
      <c r="I283" s="1"/>
      <c r="J283" s="1"/>
      <c r="K283" s="1"/>
    </row>
    <row r="284" ht="15.75" customHeight="1">
      <c r="A284" s="1"/>
      <c r="B284" s="75"/>
      <c r="C284" s="1"/>
      <c r="D284" s="1"/>
      <c r="E284" s="1"/>
      <c r="F284" s="1"/>
      <c r="G284" s="1"/>
      <c r="H284" s="1"/>
      <c r="I284" s="1"/>
      <c r="J284" s="1"/>
      <c r="K284" s="1"/>
    </row>
    <row r="285" ht="15.75" customHeight="1">
      <c r="A285" s="1"/>
      <c r="B285" s="75"/>
      <c r="C285" s="1"/>
      <c r="D285" s="1"/>
      <c r="E285" s="1"/>
      <c r="F285" s="1"/>
      <c r="G285" s="1"/>
      <c r="H285" s="1"/>
      <c r="I285" s="1"/>
      <c r="J285" s="1"/>
      <c r="K285" s="1"/>
    </row>
    <row r="286" ht="15.75" customHeight="1">
      <c r="A286" s="1"/>
      <c r="B286" s="75"/>
      <c r="C286" s="1"/>
      <c r="D286" s="1"/>
      <c r="E286" s="1"/>
      <c r="F286" s="1"/>
      <c r="G286" s="1"/>
      <c r="H286" s="1"/>
      <c r="I286" s="1"/>
      <c r="J286" s="1"/>
      <c r="K286" s="1"/>
    </row>
    <row r="287" ht="15.75" customHeight="1">
      <c r="A287" s="1"/>
      <c r="B287" s="75"/>
      <c r="C287" s="1"/>
      <c r="D287" s="1"/>
      <c r="E287" s="1"/>
      <c r="F287" s="1"/>
      <c r="G287" s="1"/>
      <c r="H287" s="1"/>
      <c r="I287" s="1"/>
      <c r="J287" s="1"/>
      <c r="K287" s="1"/>
    </row>
    <row r="288" ht="15.75" customHeight="1">
      <c r="A288" s="1"/>
      <c r="B288" s="75"/>
      <c r="C288" s="1"/>
      <c r="D288" s="1"/>
      <c r="E288" s="1"/>
      <c r="F288" s="1"/>
      <c r="G288" s="1"/>
      <c r="H288" s="1"/>
      <c r="I288" s="1"/>
      <c r="J288" s="1"/>
      <c r="K288" s="1"/>
    </row>
    <row r="289" ht="15.75" customHeight="1">
      <c r="A289" s="1"/>
      <c r="B289" s="75"/>
      <c r="C289" s="1"/>
      <c r="D289" s="1"/>
      <c r="E289" s="1"/>
      <c r="F289" s="1"/>
      <c r="G289" s="1"/>
      <c r="H289" s="1"/>
      <c r="I289" s="1"/>
      <c r="J289" s="1"/>
      <c r="K289" s="1"/>
    </row>
    <row r="290" ht="15.75" customHeight="1">
      <c r="A290" s="1"/>
      <c r="B290" s="75"/>
      <c r="C290" s="1"/>
      <c r="D290" s="1"/>
      <c r="E290" s="1"/>
      <c r="F290" s="1"/>
      <c r="G290" s="1"/>
      <c r="H290" s="1"/>
      <c r="I290" s="1"/>
      <c r="J290" s="1"/>
      <c r="K290" s="1"/>
    </row>
    <row r="291" ht="15.75" customHeight="1">
      <c r="A291" s="1"/>
      <c r="B291" s="75"/>
      <c r="C291" s="1"/>
      <c r="D291" s="1"/>
      <c r="E291" s="1"/>
      <c r="F291" s="1"/>
      <c r="G291" s="1"/>
      <c r="H291" s="1"/>
      <c r="I291" s="1"/>
      <c r="J291" s="1"/>
      <c r="K291" s="1"/>
    </row>
    <row r="292" ht="15.75" customHeight="1">
      <c r="A292" s="1"/>
      <c r="B292" s="75"/>
      <c r="C292" s="1"/>
      <c r="D292" s="1"/>
      <c r="E292" s="1"/>
      <c r="F292" s="1"/>
      <c r="G292" s="1"/>
      <c r="H292" s="1"/>
      <c r="I292" s="1"/>
      <c r="J292" s="1"/>
      <c r="K292" s="1"/>
    </row>
    <row r="293" ht="15.75" customHeight="1">
      <c r="A293" s="1"/>
      <c r="B293" s="75"/>
      <c r="C293" s="1"/>
      <c r="D293" s="1"/>
      <c r="E293" s="1"/>
      <c r="F293" s="1"/>
      <c r="G293" s="1"/>
      <c r="H293" s="1"/>
      <c r="I293" s="1"/>
      <c r="J293" s="1"/>
      <c r="K293" s="1"/>
    </row>
    <row r="294" ht="15.75" customHeight="1">
      <c r="A294" s="1"/>
      <c r="B294" s="75"/>
      <c r="C294" s="1"/>
      <c r="D294" s="1"/>
      <c r="E294" s="1"/>
      <c r="F294" s="1"/>
      <c r="G294" s="1"/>
      <c r="H294" s="1"/>
      <c r="I294" s="1"/>
      <c r="J294" s="1"/>
      <c r="K294" s="1"/>
    </row>
    <row r="295" ht="15.75" customHeight="1">
      <c r="A295" s="1"/>
      <c r="B295" s="75"/>
      <c r="C295" s="1"/>
      <c r="D295" s="1"/>
      <c r="E295" s="1"/>
      <c r="F295" s="1"/>
      <c r="G295" s="1"/>
      <c r="H295" s="1"/>
      <c r="I295" s="1"/>
      <c r="J295" s="1"/>
      <c r="K295" s="1"/>
    </row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K$95"/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4.43" defaultRowHeight="15.0"/>
  <cols>
    <col customWidth="1" min="1" max="1" width="18.29"/>
    <col customWidth="1" min="2" max="2" width="13.14"/>
    <col customWidth="1" min="3" max="3" width="9.0"/>
    <col customWidth="1" min="4" max="4" width="29.57"/>
    <col customWidth="1" min="5" max="5" width="10.14"/>
    <col customWidth="1" min="6" max="6" width="18.14"/>
    <col customWidth="1" min="7" max="7" width="6.86"/>
    <col customWidth="1" min="8" max="8" width="7.0"/>
    <col customWidth="1" min="9" max="9" width="13.0"/>
    <col customWidth="1" min="10" max="10" width="21.0"/>
    <col customWidth="1" min="11" max="11" width="34.43"/>
    <col customWidth="1" min="12" max="21" width="8.0"/>
    <col customWidth="1" min="22" max="26" width="7.57"/>
  </cols>
  <sheetData>
    <row r="1">
      <c r="A1" s="74" t="s">
        <v>61</v>
      </c>
      <c r="B1" s="74" t="s">
        <v>62</v>
      </c>
      <c r="C1" s="74" t="s">
        <v>63</v>
      </c>
      <c r="D1" s="74" t="s">
        <v>64</v>
      </c>
      <c r="E1" s="74" t="s">
        <v>65</v>
      </c>
      <c r="F1" s="74" t="s">
        <v>66</v>
      </c>
      <c r="G1" s="74" t="s">
        <v>67</v>
      </c>
      <c r="H1" s="74" t="s">
        <v>68</v>
      </c>
      <c r="I1" s="74" t="s">
        <v>69</v>
      </c>
      <c r="J1" s="74" t="s">
        <v>70</v>
      </c>
      <c r="K1" s="74" t="s">
        <v>71</v>
      </c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>
      <c r="A2" s="1" t="s">
        <v>72</v>
      </c>
      <c r="B2" s="75">
        <f t="shared" ref="B2:B102" si="1">IF(H2="Bij",+I2,-I2)</f>
        <v>95</v>
      </c>
      <c r="C2" s="1">
        <v>2.013123E7</v>
      </c>
      <c r="D2" s="1" t="s">
        <v>172</v>
      </c>
      <c r="E2" s="1">
        <v>7915477.0</v>
      </c>
      <c r="F2" s="1" t="s">
        <v>173</v>
      </c>
      <c r="G2" s="1" t="s">
        <v>76</v>
      </c>
      <c r="H2" s="1" t="s">
        <v>77</v>
      </c>
      <c r="I2" s="1">
        <v>95.0</v>
      </c>
      <c r="J2" s="1" t="s">
        <v>78</v>
      </c>
      <c r="K2" s="1" t="s">
        <v>281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76" t="s">
        <v>117</v>
      </c>
      <c r="B3" s="77">
        <f t="shared" si="1"/>
        <v>-58.45</v>
      </c>
      <c r="C3" s="76">
        <v>2.013123E7</v>
      </c>
      <c r="D3" s="76" t="s">
        <v>118</v>
      </c>
      <c r="E3" s="76">
        <v>7915477.0</v>
      </c>
      <c r="F3" s="76" t="s">
        <v>119</v>
      </c>
      <c r="G3" s="76" t="s">
        <v>91</v>
      </c>
      <c r="H3" s="76" t="s">
        <v>92</v>
      </c>
      <c r="I3" s="76">
        <v>58.45</v>
      </c>
      <c r="J3" s="76" t="s">
        <v>93</v>
      </c>
      <c r="K3" s="76" t="s">
        <v>282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76" t="s">
        <v>14</v>
      </c>
      <c r="B4" s="77">
        <f t="shared" si="1"/>
        <v>-207.6</v>
      </c>
      <c r="C4" s="76">
        <v>2.0131227E7</v>
      </c>
      <c r="D4" s="76" t="s">
        <v>245</v>
      </c>
      <c r="E4" s="76">
        <v>7915477.0</v>
      </c>
      <c r="F4" s="76" t="s">
        <v>246</v>
      </c>
      <c r="G4" s="76" t="s">
        <v>91</v>
      </c>
      <c r="H4" s="76" t="s">
        <v>92</v>
      </c>
      <c r="I4" s="76">
        <v>207.6</v>
      </c>
      <c r="J4" s="76" t="s">
        <v>93</v>
      </c>
      <c r="K4" s="76" t="s">
        <v>283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78" t="s">
        <v>125</v>
      </c>
      <c r="B5" s="79">
        <f t="shared" si="1"/>
        <v>-1500</v>
      </c>
      <c r="C5" s="78">
        <v>2.0131224E7</v>
      </c>
      <c r="D5" s="78" t="s">
        <v>163</v>
      </c>
      <c r="E5" s="78">
        <v>7915477.0</v>
      </c>
      <c r="F5" s="78">
        <v>7915477.0</v>
      </c>
      <c r="G5" s="78" t="s">
        <v>76</v>
      </c>
      <c r="H5" s="78" t="s">
        <v>92</v>
      </c>
      <c r="I5" s="78">
        <v>1500.0</v>
      </c>
      <c r="J5" s="78" t="s">
        <v>78</v>
      </c>
      <c r="K5" s="7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78" t="s">
        <v>125</v>
      </c>
      <c r="B6" s="79">
        <f t="shared" si="1"/>
        <v>250</v>
      </c>
      <c r="C6" s="78">
        <v>2.0131224E7</v>
      </c>
      <c r="D6" s="78" t="s">
        <v>126</v>
      </c>
      <c r="E6" s="78">
        <v>7915477.0</v>
      </c>
      <c r="F6" s="78">
        <v>7915477.0</v>
      </c>
      <c r="G6" s="78" t="s">
        <v>76</v>
      </c>
      <c r="H6" s="78" t="s">
        <v>77</v>
      </c>
      <c r="I6" s="78">
        <v>250.0</v>
      </c>
      <c r="J6" s="78" t="s">
        <v>78</v>
      </c>
      <c r="K6" s="7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76" t="s">
        <v>22</v>
      </c>
      <c r="B7" s="77">
        <f t="shared" si="1"/>
        <v>-159</v>
      </c>
      <c r="C7" s="76">
        <v>2.0131224E7</v>
      </c>
      <c r="D7" s="76" t="s">
        <v>260</v>
      </c>
      <c r="E7" s="76">
        <v>7915477.0</v>
      </c>
      <c r="F7" s="76" t="s">
        <v>261</v>
      </c>
      <c r="G7" s="76" t="s">
        <v>91</v>
      </c>
      <c r="H7" s="76" t="s">
        <v>92</v>
      </c>
      <c r="I7" s="76">
        <v>159.0</v>
      </c>
      <c r="J7" s="76" t="s">
        <v>93</v>
      </c>
      <c r="K7" s="76" t="s">
        <v>284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 t="s">
        <v>72</v>
      </c>
      <c r="B8" s="75">
        <f t="shared" si="1"/>
        <v>95</v>
      </c>
      <c r="C8" s="1">
        <v>2.0131223E7</v>
      </c>
      <c r="D8" s="1" t="s">
        <v>220</v>
      </c>
      <c r="E8" s="1">
        <v>7915477.0</v>
      </c>
      <c r="F8" s="1" t="s">
        <v>221</v>
      </c>
      <c r="G8" s="1" t="s">
        <v>76</v>
      </c>
      <c r="H8" s="1" t="s">
        <v>77</v>
      </c>
      <c r="I8" s="1">
        <v>95.0</v>
      </c>
      <c r="J8" s="1" t="s">
        <v>78</v>
      </c>
      <c r="K8" s="1" t="s">
        <v>222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76" t="s">
        <v>22</v>
      </c>
      <c r="B9" s="77">
        <f t="shared" si="1"/>
        <v>-107.33</v>
      </c>
      <c r="C9" s="76">
        <v>2.0131217E7</v>
      </c>
      <c r="D9" s="76" t="s">
        <v>285</v>
      </c>
      <c r="E9" s="76">
        <v>7915477.0</v>
      </c>
      <c r="F9" s="76" t="s">
        <v>286</v>
      </c>
      <c r="G9" s="76" t="s">
        <v>91</v>
      </c>
      <c r="H9" s="76" t="s">
        <v>92</v>
      </c>
      <c r="I9" s="76">
        <v>107.33</v>
      </c>
      <c r="J9" s="76" t="s">
        <v>93</v>
      </c>
      <c r="K9" s="76" t="s">
        <v>287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 t="s">
        <v>72</v>
      </c>
      <c r="B10" s="75">
        <f t="shared" si="1"/>
        <v>80</v>
      </c>
      <c r="C10" s="1">
        <v>2.0131209E7</v>
      </c>
      <c r="D10" s="1" t="s">
        <v>130</v>
      </c>
      <c r="E10" s="1">
        <v>7915477.0</v>
      </c>
      <c r="F10" s="1">
        <v>7737868.0</v>
      </c>
      <c r="G10" s="1" t="s">
        <v>91</v>
      </c>
      <c r="H10" s="1" t="s">
        <v>77</v>
      </c>
      <c r="I10" s="1">
        <v>80.0</v>
      </c>
      <c r="J10" s="1" t="s">
        <v>93</v>
      </c>
      <c r="K10" s="1" t="s">
        <v>288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 t="s">
        <v>72</v>
      </c>
      <c r="B11" s="75">
        <f t="shared" si="1"/>
        <v>75</v>
      </c>
      <c r="C11" s="1">
        <v>2.0131202E7</v>
      </c>
      <c r="D11" s="1" t="s">
        <v>95</v>
      </c>
      <c r="E11" s="1">
        <v>7915477.0</v>
      </c>
      <c r="F11" s="1" t="s">
        <v>96</v>
      </c>
      <c r="G11" s="1" t="s">
        <v>76</v>
      </c>
      <c r="H11" s="1" t="s">
        <v>77</v>
      </c>
      <c r="I11" s="1">
        <v>75.0</v>
      </c>
      <c r="J11" s="1" t="s">
        <v>78</v>
      </c>
      <c r="K11" s="1" t="s">
        <v>168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 t="s">
        <v>72</v>
      </c>
      <c r="B12" s="75">
        <f t="shared" si="1"/>
        <v>75</v>
      </c>
      <c r="C12" s="1">
        <v>2.0131202E7</v>
      </c>
      <c r="D12" s="1" t="s">
        <v>212</v>
      </c>
      <c r="E12" s="1">
        <v>7915477.0</v>
      </c>
      <c r="F12" s="1">
        <v>6.8492926E8</v>
      </c>
      <c r="G12" s="1" t="s">
        <v>91</v>
      </c>
      <c r="H12" s="1" t="s">
        <v>77</v>
      </c>
      <c r="I12" s="1">
        <v>75.0</v>
      </c>
      <c r="J12" s="1" t="s">
        <v>93</v>
      </c>
      <c r="K12" s="1" t="s">
        <v>289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 t="s">
        <v>72</v>
      </c>
      <c r="B13" s="75">
        <f t="shared" si="1"/>
        <v>80</v>
      </c>
      <c r="C13" s="1">
        <v>2.0131202E7</v>
      </c>
      <c r="D13" s="1" t="s">
        <v>241</v>
      </c>
      <c r="E13" s="1">
        <v>7915477.0</v>
      </c>
      <c r="F13" s="1">
        <v>5784856.0</v>
      </c>
      <c r="G13" s="1" t="s">
        <v>91</v>
      </c>
      <c r="H13" s="1" t="s">
        <v>77</v>
      </c>
      <c r="I13" s="1">
        <v>80.0</v>
      </c>
      <c r="J13" s="1" t="s">
        <v>93</v>
      </c>
      <c r="K13" s="1" t="s">
        <v>290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 t="s">
        <v>72</v>
      </c>
      <c r="B14" s="75">
        <f t="shared" si="1"/>
        <v>95</v>
      </c>
      <c r="C14" s="1">
        <v>2.0131128E7</v>
      </c>
      <c r="D14" s="1" t="s">
        <v>172</v>
      </c>
      <c r="E14" s="1">
        <v>7915477.0</v>
      </c>
      <c r="F14" s="1" t="s">
        <v>173</v>
      </c>
      <c r="G14" s="1" t="s">
        <v>76</v>
      </c>
      <c r="H14" s="1" t="s">
        <v>77</v>
      </c>
      <c r="I14" s="1">
        <v>95.0</v>
      </c>
      <c r="J14" s="1" t="s">
        <v>78</v>
      </c>
      <c r="K14" s="1" t="s">
        <v>291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76" t="s">
        <v>117</v>
      </c>
      <c r="B15" s="77">
        <f t="shared" si="1"/>
        <v>-58.45</v>
      </c>
      <c r="C15" s="76">
        <v>2.0131128E7</v>
      </c>
      <c r="D15" s="76" t="s">
        <v>118</v>
      </c>
      <c r="E15" s="76">
        <v>7915477.0</v>
      </c>
      <c r="F15" s="76" t="s">
        <v>119</v>
      </c>
      <c r="G15" s="76" t="s">
        <v>91</v>
      </c>
      <c r="H15" s="76" t="s">
        <v>92</v>
      </c>
      <c r="I15" s="76">
        <v>58.45</v>
      </c>
      <c r="J15" s="76" t="s">
        <v>93</v>
      </c>
      <c r="K15" s="76" t="s">
        <v>292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 t="s">
        <v>72</v>
      </c>
      <c r="B16" s="75">
        <f t="shared" si="1"/>
        <v>95</v>
      </c>
      <c r="C16" s="1">
        <v>2.0131122E7</v>
      </c>
      <c r="D16" s="1" t="s">
        <v>220</v>
      </c>
      <c r="E16" s="1">
        <v>7915477.0</v>
      </c>
      <c r="F16" s="1" t="s">
        <v>221</v>
      </c>
      <c r="G16" s="1" t="s">
        <v>76</v>
      </c>
      <c r="H16" s="1" t="s">
        <v>77</v>
      </c>
      <c r="I16" s="1">
        <v>95.0</v>
      </c>
      <c r="J16" s="1" t="s">
        <v>78</v>
      </c>
      <c r="K16" s="1" t="s">
        <v>222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 t="s">
        <v>72</v>
      </c>
      <c r="B17" s="75">
        <f t="shared" si="1"/>
        <v>80</v>
      </c>
      <c r="C17" s="1">
        <v>2.0131111E7</v>
      </c>
      <c r="D17" s="1" t="s">
        <v>130</v>
      </c>
      <c r="E17" s="1">
        <v>7915477.0</v>
      </c>
      <c r="F17" s="1">
        <v>7737868.0</v>
      </c>
      <c r="G17" s="1" t="s">
        <v>91</v>
      </c>
      <c r="H17" s="1" t="s">
        <v>77</v>
      </c>
      <c r="I17" s="1">
        <v>80.0</v>
      </c>
      <c r="J17" s="1" t="s">
        <v>93</v>
      </c>
      <c r="K17" s="1" t="s">
        <v>293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76" t="s">
        <v>117</v>
      </c>
      <c r="B18" s="77">
        <f t="shared" si="1"/>
        <v>-58.45</v>
      </c>
      <c r="C18" s="76">
        <v>2.0131107E7</v>
      </c>
      <c r="D18" s="76" t="s">
        <v>118</v>
      </c>
      <c r="E18" s="76">
        <v>7915477.0</v>
      </c>
      <c r="F18" s="76" t="s">
        <v>119</v>
      </c>
      <c r="G18" s="76" t="s">
        <v>91</v>
      </c>
      <c r="H18" s="76" t="s">
        <v>92</v>
      </c>
      <c r="I18" s="76">
        <v>58.45</v>
      </c>
      <c r="J18" s="76" t="s">
        <v>93</v>
      </c>
      <c r="K18" s="76" t="s">
        <v>294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 t="s">
        <v>72</v>
      </c>
      <c r="B19" s="75">
        <f t="shared" si="1"/>
        <v>75</v>
      </c>
      <c r="C19" s="1">
        <v>2.0131101E7</v>
      </c>
      <c r="D19" s="1" t="s">
        <v>95</v>
      </c>
      <c r="E19" s="1">
        <v>7915477.0</v>
      </c>
      <c r="F19" s="1" t="s">
        <v>96</v>
      </c>
      <c r="G19" s="1" t="s">
        <v>76</v>
      </c>
      <c r="H19" s="1" t="s">
        <v>77</v>
      </c>
      <c r="I19" s="1">
        <v>75.0</v>
      </c>
      <c r="J19" s="1" t="s">
        <v>78</v>
      </c>
      <c r="K19" s="1" t="s">
        <v>168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 t="s">
        <v>72</v>
      </c>
      <c r="B20" s="75">
        <f t="shared" si="1"/>
        <v>75</v>
      </c>
      <c r="C20" s="1">
        <v>2.0131101E7</v>
      </c>
      <c r="D20" s="1" t="s">
        <v>212</v>
      </c>
      <c r="E20" s="1">
        <v>7915477.0</v>
      </c>
      <c r="F20" s="1">
        <v>6.8492926E8</v>
      </c>
      <c r="G20" s="1" t="s">
        <v>91</v>
      </c>
      <c r="H20" s="1" t="s">
        <v>77</v>
      </c>
      <c r="I20" s="1">
        <v>75.0</v>
      </c>
      <c r="J20" s="1" t="s">
        <v>93</v>
      </c>
      <c r="K20" s="1" t="s">
        <v>295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 t="s">
        <v>72</v>
      </c>
      <c r="B21" s="75">
        <f t="shared" si="1"/>
        <v>80</v>
      </c>
      <c r="C21" s="1">
        <v>2.0131101E7</v>
      </c>
      <c r="D21" s="1" t="s">
        <v>241</v>
      </c>
      <c r="E21" s="1">
        <v>7915477.0</v>
      </c>
      <c r="F21" s="1">
        <v>5784856.0</v>
      </c>
      <c r="G21" s="1" t="s">
        <v>91</v>
      </c>
      <c r="H21" s="1" t="s">
        <v>77</v>
      </c>
      <c r="I21" s="1">
        <v>80.0</v>
      </c>
      <c r="J21" s="1" t="s">
        <v>93</v>
      </c>
      <c r="K21" s="1" t="s">
        <v>296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76" t="s">
        <v>133</v>
      </c>
      <c r="B22" s="77">
        <f t="shared" si="1"/>
        <v>-23.01</v>
      </c>
      <c r="C22" s="76">
        <v>2.0131029E7</v>
      </c>
      <c r="D22" s="76" t="s">
        <v>297</v>
      </c>
      <c r="E22" s="76">
        <v>7915477.0</v>
      </c>
      <c r="F22" s="76"/>
      <c r="G22" s="76" t="s">
        <v>135</v>
      </c>
      <c r="H22" s="76" t="s">
        <v>92</v>
      </c>
      <c r="I22" s="76">
        <v>23.01</v>
      </c>
      <c r="J22" s="76" t="s">
        <v>21</v>
      </c>
      <c r="K22" s="76" t="s">
        <v>298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 t="s">
        <v>72</v>
      </c>
      <c r="B23" s="75">
        <f t="shared" si="1"/>
        <v>95</v>
      </c>
      <c r="C23" s="1">
        <v>2.0131028E7</v>
      </c>
      <c r="D23" s="1" t="s">
        <v>172</v>
      </c>
      <c r="E23" s="1">
        <v>7915477.0</v>
      </c>
      <c r="F23" s="1" t="s">
        <v>173</v>
      </c>
      <c r="G23" s="1" t="s">
        <v>76</v>
      </c>
      <c r="H23" s="1" t="s">
        <v>77</v>
      </c>
      <c r="I23" s="1">
        <v>95.0</v>
      </c>
      <c r="J23" s="1" t="s">
        <v>78</v>
      </c>
      <c r="K23" s="1" t="s">
        <v>299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 t="s">
        <v>72</v>
      </c>
      <c r="B24" s="75">
        <f t="shared" si="1"/>
        <v>95</v>
      </c>
      <c r="C24" s="1">
        <v>2.0131022E7</v>
      </c>
      <c r="D24" s="1" t="s">
        <v>220</v>
      </c>
      <c r="E24" s="1">
        <v>7915477.0</v>
      </c>
      <c r="F24" s="1" t="s">
        <v>221</v>
      </c>
      <c r="G24" s="1" t="s">
        <v>76</v>
      </c>
      <c r="H24" s="1" t="s">
        <v>77</v>
      </c>
      <c r="I24" s="1">
        <v>95.0</v>
      </c>
      <c r="J24" s="1" t="s">
        <v>78</v>
      </c>
      <c r="K24" s="1" t="s">
        <v>222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 t="s">
        <v>72</v>
      </c>
      <c r="B25" s="75">
        <f t="shared" si="1"/>
        <v>80</v>
      </c>
      <c r="C25" s="1">
        <v>2.0131009E7</v>
      </c>
      <c r="D25" s="1" t="s">
        <v>130</v>
      </c>
      <c r="E25" s="1">
        <v>7915477.0</v>
      </c>
      <c r="F25" s="1">
        <v>7737868.0</v>
      </c>
      <c r="G25" s="1" t="s">
        <v>91</v>
      </c>
      <c r="H25" s="1" t="s">
        <v>77</v>
      </c>
      <c r="I25" s="1">
        <v>80.0</v>
      </c>
      <c r="J25" s="1" t="s">
        <v>93</v>
      </c>
      <c r="K25" s="1" t="s">
        <v>300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76" t="s">
        <v>22</v>
      </c>
      <c r="B26" s="77">
        <f t="shared" si="1"/>
        <v>-417.83</v>
      </c>
      <c r="C26" s="76">
        <v>2.0131007E7</v>
      </c>
      <c r="D26" s="76" t="s">
        <v>301</v>
      </c>
      <c r="E26" s="76">
        <v>7915477.0</v>
      </c>
      <c r="F26" s="76" t="s">
        <v>302</v>
      </c>
      <c r="G26" s="76" t="s">
        <v>91</v>
      </c>
      <c r="H26" s="76" t="s">
        <v>92</v>
      </c>
      <c r="I26" s="76">
        <v>417.83</v>
      </c>
      <c r="J26" s="76" t="s">
        <v>93</v>
      </c>
      <c r="K26" s="76" t="s">
        <v>303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 t="s">
        <v>72</v>
      </c>
      <c r="B27" s="75">
        <f t="shared" si="1"/>
        <v>75</v>
      </c>
      <c r="C27" s="1">
        <v>2.0131001E7</v>
      </c>
      <c r="D27" s="1" t="s">
        <v>95</v>
      </c>
      <c r="E27" s="1">
        <v>7915477.0</v>
      </c>
      <c r="F27" s="1" t="s">
        <v>96</v>
      </c>
      <c r="G27" s="1" t="s">
        <v>76</v>
      </c>
      <c r="H27" s="1" t="s">
        <v>77</v>
      </c>
      <c r="I27" s="1">
        <v>75.0</v>
      </c>
      <c r="J27" s="1" t="s">
        <v>78</v>
      </c>
      <c r="K27" s="1" t="s">
        <v>168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 t="s">
        <v>72</v>
      </c>
      <c r="B28" s="75">
        <f t="shared" si="1"/>
        <v>75</v>
      </c>
      <c r="C28" s="1">
        <v>2.0131001E7</v>
      </c>
      <c r="D28" s="1" t="s">
        <v>212</v>
      </c>
      <c r="E28" s="1">
        <v>7915477.0</v>
      </c>
      <c r="F28" s="1">
        <v>6.8492926E8</v>
      </c>
      <c r="G28" s="1" t="s">
        <v>91</v>
      </c>
      <c r="H28" s="1" t="s">
        <v>77</v>
      </c>
      <c r="I28" s="1">
        <v>75.0</v>
      </c>
      <c r="J28" s="1" t="s">
        <v>93</v>
      </c>
      <c r="K28" s="1" t="s">
        <v>304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 t="s">
        <v>72</v>
      </c>
      <c r="B29" s="75">
        <f t="shared" si="1"/>
        <v>80</v>
      </c>
      <c r="C29" s="1">
        <v>2.0131001E7</v>
      </c>
      <c r="D29" s="1" t="s">
        <v>241</v>
      </c>
      <c r="E29" s="1">
        <v>7915477.0</v>
      </c>
      <c r="F29" s="1">
        <v>5784856.0</v>
      </c>
      <c r="G29" s="1" t="s">
        <v>91</v>
      </c>
      <c r="H29" s="1" t="s">
        <v>77</v>
      </c>
      <c r="I29" s="1">
        <v>80.0</v>
      </c>
      <c r="J29" s="1" t="s">
        <v>93</v>
      </c>
      <c r="K29" s="1" t="s">
        <v>305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 t="s">
        <v>72</v>
      </c>
      <c r="B30" s="75">
        <f t="shared" si="1"/>
        <v>95</v>
      </c>
      <c r="C30" s="1">
        <v>2.013093E7</v>
      </c>
      <c r="D30" s="1" t="s">
        <v>172</v>
      </c>
      <c r="E30" s="1">
        <v>7915477.0</v>
      </c>
      <c r="F30" s="1" t="s">
        <v>173</v>
      </c>
      <c r="G30" s="1" t="s">
        <v>76</v>
      </c>
      <c r="H30" s="1" t="s">
        <v>77</v>
      </c>
      <c r="I30" s="1">
        <v>95.0</v>
      </c>
      <c r="J30" s="1" t="s">
        <v>78</v>
      </c>
      <c r="K30" s="1" t="s">
        <v>306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76" t="s">
        <v>117</v>
      </c>
      <c r="B31" s="77">
        <f t="shared" si="1"/>
        <v>-58.45</v>
      </c>
      <c r="C31" s="76">
        <v>2.013093E7</v>
      </c>
      <c r="D31" s="76" t="s">
        <v>118</v>
      </c>
      <c r="E31" s="76">
        <v>7915477.0</v>
      </c>
      <c r="F31" s="76" t="s">
        <v>119</v>
      </c>
      <c r="G31" s="76" t="s">
        <v>91</v>
      </c>
      <c r="H31" s="76" t="s">
        <v>92</v>
      </c>
      <c r="I31" s="76">
        <v>58.45</v>
      </c>
      <c r="J31" s="76" t="s">
        <v>93</v>
      </c>
      <c r="K31" s="76" t="s">
        <v>307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 t="s">
        <v>72</v>
      </c>
      <c r="B32" s="75">
        <f t="shared" si="1"/>
        <v>95</v>
      </c>
      <c r="C32" s="1">
        <v>2.0130923E7</v>
      </c>
      <c r="D32" s="1" t="s">
        <v>220</v>
      </c>
      <c r="E32" s="1">
        <v>7915477.0</v>
      </c>
      <c r="F32" s="1" t="s">
        <v>221</v>
      </c>
      <c r="G32" s="1" t="s">
        <v>76</v>
      </c>
      <c r="H32" s="1" t="s">
        <v>77</v>
      </c>
      <c r="I32" s="1">
        <v>95.0</v>
      </c>
      <c r="J32" s="1" t="s">
        <v>78</v>
      </c>
      <c r="K32" s="1" t="s">
        <v>222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 t="s">
        <v>72</v>
      </c>
      <c r="B33" s="75">
        <f t="shared" si="1"/>
        <v>80</v>
      </c>
      <c r="C33" s="1">
        <v>2.0130909E7</v>
      </c>
      <c r="D33" s="1" t="s">
        <v>130</v>
      </c>
      <c r="E33" s="1">
        <v>7915477.0</v>
      </c>
      <c r="F33" s="1">
        <v>7737868.0</v>
      </c>
      <c r="G33" s="1" t="s">
        <v>91</v>
      </c>
      <c r="H33" s="1" t="s">
        <v>77</v>
      </c>
      <c r="I33" s="1">
        <v>80.0</v>
      </c>
      <c r="J33" s="1" t="s">
        <v>93</v>
      </c>
      <c r="K33" s="1" t="s">
        <v>308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 t="s">
        <v>72</v>
      </c>
      <c r="B34" s="75">
        <f t="shared" si="1"/>
        <v>75</v>
      </c>
      <c r="C34" s="1">
        <v>2.0130902E7</v>
      </c>
      <c r="D34" s="1" t="s">
        <v>95</v>
      </c>
      <c r="E34" s="1">
        <v>7915477.0</v>
      </c>
      <c r="F34" s="1" t="s">
        <v>96</v>
      </c>
      <c r="G34" s="1" t="s">
        <v>76</v>
      </c>
      <c r="H34" s="1" t="s">
        <v>77</v>
      </c>
      <c r="I34" s="1">
        <v>75.0</v>
      </c>
      <c r="J34" s="1" t="s">
        <v>78</v>
      </c>
      <c r="K34" s="1" t="s">
        <v>168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 t="s">
        <v>72</v>
      </c>
      <c r="B35" s="75">
        <f t="shared" si="1"/>
        <v>75</v>
      </c>
      <c r="C35" s="1">
        <v>2.0130902E7</v>
      </c>
      <c r="D35" s="1" t="s">
        <v>212</v>
      </c>
      <c r="E35" s="1">
        <v>7915477.0</v>
      </c>
      <c r="F35" s="1">
        <v>6.8492926E8</v>
      </c>
      <c r="G35" s="1" t="s">
        <v>91</v>
      </c>
      <c r="H35" s="1" t="s">
        <v>77</v>
      </c>
      <c r="I35" s="1">
        <v>75.0</v>
      </c>
      <c r="J35" s="1" t="s">
        <v>93</v>
      </c>
      <c r="K35" s="1" t="s">
        <v>309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 t="s">
        <v>72</v>
      </c>
      <c r="B36" s="75">
        <f t="shared" si="1"/>
        <v>80</v>
      </c>
      <c r="C36" s="1">
        <v>2.0130902E7</v>
      </c>
      <c r="D36" s="1" t="s">
        <v>241</v>
      </c>
      <c r="E36" s="1">
        <v>7915477.0</v>
      </c>
      <c r="F36" s="1">
        <v>5784856.0</v>
      </c>
      <c r="G36" s="1" t="s">
        <v>91</v>
      </c>
      <c r="H36" s="1" t="s">
        <v>77</v>
      </c>
      <c r="I36" s="1">
        <v>80.0</v>
      </c>
      <c r="J36" s="1" t="s">
        <v>93</v>
      </c>
      <c r="K36" s="1" t="s">
        <v>310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 t="s">
        <v>72</v>
      </c>
      <c r="B37" s="75">
        <f t="shared" si="1"/>
        <v>95</v>
      </c>
      <c r="C37" s="1">
        <v>2.0130828E7</v>
      </c>
      <c r="D37" s="1" t="s">
        <v>172</v>
      </c>
      <c r="E37" s="1">
        <v>7915477.0</v>
      </c>
      <c r="F37" s="1" t="s">
        <v>173</v>
      </c>
      <c r="G37" s="1" t="s">
        <v>76</v>
      </c>
      <c r="H37" s="1" t="s">
        <v>77</v>
      </c>
      <c r="I37" s="1">
        <v>95.0</v>
      </c>
      <c r="J37" s="1" t="s">
        <v>78</v>
      </c>
      <c r="K37" s="1" t="s">
        <v>311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 t="s">
        <v>72</v>
      </c>
      <c r="B38" s="75">
        <f t="shared" si="1"/>
        <v>95</v>
      </c>
      <c r="C38" s="1">
        <v>2.0130822E7</v>
      </c>
      <c r="D38" s="1" t="s">
        <v>220</v>
      </c>
      <c r="E38" s="1">
        <v>7915477.0</v>
      </c>
      <c r="F38" s="1" t="s">
        <v>221</v>
      </c>
      <c r="G38" s="1" t="s">
        <v>76</v>
      </c>
      <c r="H38" s="1" t="s">
        <v>77</v>
      </c>
      <c r="I38" s="1">
        <v>95.0</v>
      </c>
      <c r="J38" s="1" t="s">
        <v>78</v>
      </c>
      <c r="K38" s="1" t="s">
        <v>222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78" t="s">
        <v>125</v>
      </c>
      <c r="B39" s="79">
        <f t="shared" si="1"/>
        <v>-1000</v>
      </c>
      <c r="C39" s="78">
        <v>2.0130812E7</v>
      </c>
      <c r="D39" s="78" t="s">
        <v>163</v>
      </c>
      <c r="E39" s="78">
        <v>7915477.0</v>
      </c>
      <c r="F39" s="78">
        <v>7915477.0</v>
      </c>
      <c r="G39" s="78" t="s">
        <v>76</v>
      </c>
      <c r="H39" s="78" t="s">
        <v>92</v>
      </c>
      <c r="I39" s="78">
        <v>1000.0</v>
      </c>
      <c r="J39" s="78" t="s">
        <v>78</v>
      </c>
      <c r="K39" s="78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76" t="s">
        <v>117</v>
      </c>
      <c r="B40" s="77">
        <f t="shared" si="1"/>
        <v>-58.45</v>
      </c>
      <c r="C40" s="76">
        <v>2.0130812E7</v>
      </c>
      <c r="D40" s="76" t="s">
        <v>118</v>
      </c>
      <c r="E40" s="76">
        <v>7915477.0</v>
      </c>
      <c r="F40" s="76" t="s">
        <v>119</v>
      </c>
      <c r="G40" s="76" t="s">
        <v>91</v>
      </c>
      <c r="H40" s="76" t="s">
        <v>92</v>
      </c>
      <c r="I40" s="76">
        <v>58.45</v>
      </c>
      <c r="J40" s="76" t="s">
        <v>93</v>
      </c>
      <c r="K40" s="76" t="s">
        <v>312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 t="s">
        <v>72</v>
      </c>
      <c r="B41" s="75">
        <f t="shared" si="1"/>
        <v>80</v>
      </c>
      <c r="C41" s="1">
        <v>2.0130809E7</v>
      </c>
      <c r="D41" s="1" t="s">
        <v>130</v>
      </c>
      <c r="E41" s="1">
        <v>7915477.0</v>
      </c>
      <c r="F41" s="1">
        <v>7737868.0</v>
      </c>
      <c r="G41" s="1" t="s">
        <v>91</v>
      </c>
      <c r="H41" s="1" t="s">
        <v>77</v>
      </c>
      <c r="I41" s="1">
        <v>80.0</v>
      </c>
      <c r="J41" s="1" t="s">
        <v>93</v>
      </c>
      <c r="K41" s="1" t="s">
        <v>313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 t="s">
        <v>72</v>
      </c>
      <c r="B42" s="75">
        <f t="shared" si="1"/>
        <v>75</v>
      </c>
      <c r="C42" s="1">
        <v>2.0130801E7</v>
      </c>
      <c r="D42" s="1" t="s">
        <v>95</v>
      </c>
      <c r="E42" s="1">
        <v>7915477.0</v>
      </c>
      <c r="F42" s="1" t="s">
        <v>96</v>
      </c>
      <c r="G42" s="1" t="s">
        <v>76</v>
      </c>
      <c r="H42" s="1" t="s">
        <v>77</v>
      </c>
      <c r="I42" s="1">
        <v>75.0</v>
      </c>
      <c r="J42" s="1" t="s">
        <v>78</v>
      </c>
      <c r="K42" s="1" t="s">
        <v>168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 t="s">
        <v>72</v>
      </c>
      <c r="B43" s="75">
        <f t="shared" si="1"/>
        <v>80</v>
      </c>
      <c r="C43" s="1">
        <v>2.0130801E7</v>
      </c>
      <c r="D43" s="1" t="s">
        <v>241</v>
      </c>
      <c r="E43" s="1">
        <v>7915477.0</v>
      </c>
      <c r="F43" s="1">
        <v>5784856.0</v>
      </c>
      <c r="G43" s="1" t="s">
        <v>91</v>
      </c>
      <c r="H43" s="1" t="s">
        <v>77</v>
      </c>
      <c r="I43" s="1">
        <v>80.0</v>
      </c>
      <c r="J43" s="1" t="s">
        <v>93</v>
      </c>
      <c r="K43" s="1" t="s">
        <v>314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 t="s">
        <v>72</v>
      </c>
      <c r="B44" s="75">
        <f t="shared" si="1"/>
        <v>75</v>
      </c>
      <c r="C44" s="1">
        <v>2.0130801E7</v>
      </c>
      <c r="D44" s="1" t="s">
        <v>212</v>
      </c>
      <c r="E44" s="1">
        <v>7915477.0</v>
      </c>
      <c r="F44" s="1">
        <v>6.8492926E8</v>
      </c>
      <c r="G44" s="1" t="s">
        <v>91</v>
      </c>
      <c r="H44" s="1" t="s">
        <v>77</v>
      </c>
      <c r="I44" s="1">
        <v>75.0</v>
      </c>
      <c r="J44" s="1" t="s">
        <v>93</v>
      </c>
      <c r="K44" s="1" t="s">
        <v>315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76" t="s">
        <v>133</v>
      </c>
      <c r="B45" s="77">
        <f t="shared" si="1"/>
        <v>-22.91</v>
      </c>
      <c r="C45" s="76">
        <v>2.013073E7</v>
      </c>
      <c r="D45" s="76" t="s">
        <v>297</v>
      </c>
      <c r="E45" s="76">
        <v>7915477.0</v>
      </c>
      <c r="F45" s="76"/>
      <c r="G45" s="76" t="s">
        <v>135</v>
      </c>
      <c r="H45" s="76" t="s">
        <v>92</v>
      </c>
      <c r="I45" s="76">
        <v>22.91</v>
      </c>
      <c r="J45" s="76" t="s">
        <v>21</v>
      </c>
      <c r="K45" s="76" t="s">
        <v>316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 t="s">
        <v>72</v>
      </c>
      <c r="B46" s="75">
        <f t="shared" si="1"/>
        <v>95</v>
      </c>
      <c r="C46" s="1">
        <v>2.0130729E7</v>
      </c>
      <c r="D46" s="1" t="s">
        <v>172</v>
      </c>
      <c r="E46" s="1">
        <v>7915477.0</v>
      </c>
      <c r="F46" s="1" t="s">
        <v>173</v>
      </c>
      <c r="G46" s="1" t="s">
        <v>76</v>
      </c>
      <c r="H46" s="1" t="s">
        <v>77</v>
      </c>
      <c r="I46" s="1">
        <v>95.0</v>
      </c>
      <c r="J46" s="1" t="s">
        <v>78</v>
      </c>
      <c r="K46" s="1" t="s">
        <v>317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76" t="s">
        <v>117</v>
      </c>
      <c r="B47" s="77">
        <f t="shared" si="1"/>
        <v>-58.45</v>
      </c>
      <c r="C47" s="76">
        <v>2.0130729E7</v>
      </c>
      <c r="D47" s="76" t="s">
        <v>118</v>
      </c>
      <c r="E47" s="76">
        <v>7915477.0</v>
      </c>
      <c r="F47" s="76" t="s">
        <v>119</v>
      </c>
      <c r="G47" s="76" t="s">
        <v>91</v>
      </c>
      <c r="H47" s="76" t="s">
        <v>92</v>
      </c>
      <c r="I47" s="76">
        <v>58.45</v>
      </c>
      <c r="J47" s="76" t="s">
        <v>93</v>
      </c>
      <c r="K47" s="76" t="s">
        <v>318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 t="s">
        <v>72</v>
      </c>
      <c r="B48" s="75">
        <f t="shared" si="1"/>
        <v>95</v>
      </c>
      <c r="C48" s="1">
        <v>2.0130722E7</v>
      </c>
      <c r="D48" s="1" t="s">
        <v>220</v>
      </c>
      <c r="E48" s="1">
        <v>7915477.0</v>
      </c>
      <c r="F48" s="1" t="s">
        <v>221</v>
      </c>
      <c r="G48" s="1" t="s">
        <v>76</v>
      </c>
      <c r="H48" s="1" t="s">
        <v>77</v>
      </c>
      <c r="I48" s="1">
        <v>95.0</v>
      </c>
      <c r="J48" s="1" t="s">
        <v>78</v>
      </c>
      <c r="K48" s="1" t="s">
        <v>222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76" t="s">
        <v>117</v>
      </c>
      <c r="B49" s="77">
        <f t="shared" si="1"/>
        <v>-58.45</v>
      </c>
      <c r="C49" s="76">
        <v>2.0130716E7</v>
      </c>
      <c r="D49" s="76" t="s">
        <v>118</v>
      </c>
      <c r="E49" s="76">
        <v>7915477.0</v>
      </c>
      <c r="F49" s="76" t="s">
        <v>119</v>
      </c>
      <c r="G49" s="76" t="s">
        <v>91</v>
      </c>
      <c r="H49" s="76" t="s">
        <v>92</v>
      </c>
      <c r="I49" s="76">
        <v>58.45</v>
      </c>
      <c r="J49" s="76" t="s">
        <v>93</v>
      </c>
      <c r="K49" s="76" t="s">
        <v>319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 t="s">
        <v>72</v>
      </c>
      <c r="B50" s="75">
        <f t="shared" si="1"/>
        <v>80</v>
      </c>
      <c r="C50" s="1">
        <v>2.0130709E7</v>
      </c>
      <c r="D50" s="1" t="s">
        <v>130</v>
      </c>
      <c r="E50" s="1">
        <v>7915477.0</v>
      </c>
      <c r="F50" s="1">
        <v>7737868.0</v>
      </c>
      <c r="G50" s="1" t="s">
        <v>91</v>
      </c>
      <c r="H50" s="1" t="s">
        <v>77</v>
      </c>
      <c r="I50" s="1">
        <v>80.0</v>
      </c>
      <c r="J50" s="1" t="s">
        <v>93</v>
      </c>
      <c r="K50" s="1" t="s">
        <v>320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 t="s">
        <v>72</v>
      </c>
      <c r="B51" s="75">
        <f t="shared" si="1"/>
        <v>75</v>
      </c>
      <c r="C51" s="1">
        <v>2.0130701E7</v>
      </c>
      <c r="D51" s="1" t="s">
        <v>95</v>
      </c>
      <c r="E51" s="1">
        <v>7915477.0</v>
      </c>
      <c r="F51" s="1" t="s">
        <v>96</v>
      </c>
      <c r="G51" s="1" t="s">
        <v>76</v>
      </c>
      <c r="H51" s="1" t="s">
        <v>77</v>
      </c>
      <c r="I51" s="1">
        <v>75.0</v>
      </c>
      <c r="J51" s="1" t="s">
        <v>78</v>
      </c>
      <c r="K51" s="1" t="s">
        <v>168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 t="s">
        <v>72</v>
      </c>
      <c r="B52" s="75">
        <f t="shared" si="1"/>
        <v>80</v>
      </c>
      <c r="C52" s="1">
        <v>2.0130701E7</v>
      </c>
      <c r="D52" s="1" t="s">
        <v>241</v>
      </c>
      <c r="E52" s="1">
        <v>7915477.0</v>
      </c>
      <c r="F52" s="1">
        <v>5784856.0</v>
      </c>
      <c r="G52" s="1" t="s">
        <v>91</v>
      </c>
      <c r="H52" s="1" t="s">
        <v>77</v>
      </c>
      <c r="I52" s="1">
        <v>80.0</v>
      </c>
      <c r="J52" s="1" t="s">
        <v>93</v>
      </c>
      <c r="K52" s="1" t="s">
        <v>321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 t="s">
        <v>72</v>
      </c>
      <c r="B53" s="75">
        <f t="shared" si="1"/>
        <v>75</v>
      </c>
      <c r="C53" s="1">
        <v>2.0130701E7</v>
      </c>
      <c r="D53" s="1" t="s">
        <v>212</v>
      </c>
      <c r="E53" s="1">
        <v>7915477.0</v>
      </c>
      <c r="F53" s="1">
        <v>6.8492926E8</v>
      </c>
      <c r="G53" s="1" t="s">
        <v>91</v>
      </c>
      <c r="H53" s="1" t="s">
        <v>77</v>
      </c>
      <c r="I53" s="1">
        <v>75.0</v>
      </c>
      <c r="J53" s="1" t="s">
        <v>93</v>
      </c>
      <c r="K53" s="1" t="s">
        <v>322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 t="s">
        <v>72</v>
      </c>
      <c r="B54" s="75">
        <f t="shared" si="1"/>
        <v>95</v>
      </c>
      <c r="C54" s="1">
        <v>2.0130628E7</v>
      </c>
      <c r="D54" s="1" t="s">
        <v>172</v>
      </c>
      <c r="E54" s="1">
        <v>7915477.0</v>
      </c>
      <c r="F54" s="1" t="s">
        <v>173</v>
      </c>
      <c r="G54" s="1" t="s">
        <v>76</v>
      </c>
      <c r="H54" s="1" t="s">
        <v>77</v>
      </c>
      <c r="I54" s="1">
        <v>95.0</v>
      </c>
      <c r="J54" s="1" t="s">
        <v>78</v>
      </c>
      <c r="K54" s="1" t="s">
        <v>323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 t="s">
        <v>72</v>
      </c>
      <c r="B55" s="75">
        <f t="shared" si="1"/>
        <v>95</v>
      </c>
      <c r="C55" s="1">
        <v>2.0130625E7</v>
      </c>
      <c r="D55" s="1" t="s">
        <v>220</v>
      </c>
      <c r="E55" s="1">
        <v>7915477.0</v>
      </c>
      <c r="F55" s="1" t="s">
        <v>221</v>
      </c>
      <c r="G55" s="1" t="s">
        <v>76</v>
      </c>
      <c r="H55" s="1" t="s">
        <v>77</v>
      </c>
      <c r="I55" s="1">
        <v>95.0</v>
      </c>
      <c r="J55" s="1" t="s">
        <v>78</v>
      </c>
      <c r="K55" s="1" t="s">
        <v>222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 t="s">
        <v>72</v>
      </c>
      <c r="B56" s="75">
        <f t="shared" si="1"/>
        <v>95</v>
      </c>
      <c r="C56" s="1">
        <v>2.0130619E7</v>
      </c>
      <c r="D56" s="1" t="s">
        <v>172</v>
      </c>
      <c r="E56" s="1">
        <v>7915477.0</v>
      </c>
      <c r="F56" s="1" t="s">
        <v>173</v>
      </c>
      <c r="G56" s="1" t="s">
        <v>76</v>
      </c>
      <c r="H56" s="1" t="s">
        <v>77</v>
      </c>
      <c r="I56" s="1">
        <v>95.0</v>
      </c>
      <c r="J56" s="1" t="s">
        <v>78</v>
      </c>
      <c r="K56" s="1" t="s">
        <v>324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 t="s">
        <v>72</v>
      </c>
      <c r="B57" s="75">
        <f t="shared" si="1"/>
        <v>80</v>
      </c>
      <c r="C57" s="1">
        <v>2.013061E7</v>
      </c>
      <c r="D57" s="1" t="s">
        <v>130</v>
      </c>
      <c r="E57" s="1">
        <v>7915477.0</v>
      </c>
      <c r="F57" s="1">
        <v>7737868.0</v>
      </c>
      <c r="G57" s="1" t="s">
        <v>91</v>
      </c>
      <c r="H57" s="1" t="s">
        <v>77</v>
      </c>
      <c r="I57" s="1">
        <v>80.0</v>
      </c>
      <c r="J57" s="1" t="s">
        <v>93</v>
      </c>
      <c r="K57" s="1" t="s">
        <v>325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 t="s">
        <v>72</v>
      </c>
      <c r="B58" s="75">
        <f t="shared" si="1"/>
        <v>75</v>
      </c>
      <c r="C58" s="1">
        <v>2.0130603E7</v>
      </c>
      <c r="D58" s="1" t="s">
        <v>95</v>
      </c>
      <c r="E58" s="1">
        <v>7915477.0</v>
      </c>
      <c r="F58" s="1" t="s">
        <v>96</v>
      </c>
      <c r="G58" s="1" t="s">
        <v>76</v>
      </c>
      <c r="H58" s="1" t="s">
        <v>77</v>
      </c>
      <c r="I58" s="1">
        <v>75.0</v>
      </c>
      <c r="J58" s="1" t="s">
        <v>78</v>
      </c>
      <c r="K58" s="1" t="s">
        <v>168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 t="s">
        <v>72</v>
      </c>
      <c r="B59" s="75">
        <f t="shared" si="1"/>
        <v>75</v>
      </c>
      <c r="C59" s="1">
        <v>2.0130603E7</v>
      </c>
      <c r="D59" s="1" t="s">
        <v>326</v>
      </c>
      <c r="E59" s="1">
        <v>7915477.0</v>
      </c>
      <c r="F59" s="1">
        <v>3.36253257E8</v>
      </c>
      <c r="G59" s="1" t="s">
        <v>76</v>
      </c>
      <c r="H59" s="1" t="s">
        <v>77</v>
      </c>
      <c r="I59" s="1">
        <v>75.0</v>
      </c>
      <c r="J59" s="1" t="s">
        <v>78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 t="s">
        <v>72</v>
      </c>
      <c r="B60" s="75">
        <f t="shared" si="1"/>
        <v>80</v>
      </c>
      <c r="C60" s="1">
        <v>2.0130603E7</v>
      </c>
      <c r="D60" s="1" t="s">
        <v>241</v>
      </c>
      <c r="E60" s="1">
        <v>7915477.0</v>
      </c>
      <c r="F60" s="1">
        <v>5784856.0</v>
      </c>
      <c r="G60" s="1" t="s">
        <v>91</v>
      </c>
      <c r="H60" s="1" t="s">
        <v>77</v>
      </c>
      <c r="I60" s="1">
        <v>80.0</v>
      </c>
      <c r="J60" s="1" t="s">
        <v>93</v>
      </c>
      <c r="K60" s="1" t="s">
        <v>327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76" t="s">
        <v>117</v>
      </c>
      <c r="B61" s="77">
        <f t="shared" si="1"/>
        <v>-58.45</v>
      </c>
      <c r="C61" s="76">
        <v>2.0130529E7</v>
      </c>
      <c r="D61" s="76" t="s">
        <v>328</v>
      </c>
      <c r="E61" s="76">
        <v>7915477.0</v>
      </c>
      <c r="F61" s="76">
        <v>3.81087751E8</v>
      </c>
      <c r="G61" s="76" t="s">
        <v>91</v>
      </c>
      <c r="H61" s="76" t="s">
        <v>92</v>
      </c>
      <c r="I61" s="76">
        <v>58.45</v>
      </c>
      <c r="J61" s="76" t="s">
        <v>93</v>
      </c>
      <c r="K61" s="76" t="s">
        <v>329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 t="s">
        <v>72</v>
      </c>
      <c r="B62" s="75">
        <f t="shared" si="1"/>
        <v>95</v>
      </c>
      <c r="C62" s="1">
        <v>2.0130522E7</v>
      </c>
      <c r="D62" s="1" t="s">
        <v>220</v>
      </c>
      <c r="E62" s="1">
        <v>7915477.0</v>
      </c>
      <c r="F62" s="1" t="s">
        <v>221</v>
      </c>
      <c r="G62" s="1" t="s">
        <v>76</v>
      </c>
      <c r="H62" s="1" t="s">
        <v>77</v>
      </c>
      <c r="I62" s="1">
        <v>95.0</v>
      </c>
      <c r="J62" s="1" t="s">
        <v>78</v>
      </c>
      <c r="K62" s="1" t="s">
        <v>222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76" t="s">
        <v>14</v>
      </c>
      <c r="B63" s="77">
        <f t="shared" si="1"/>
        <v>-1139.97</v>
      </c>
      <c r="C63" s="76">
        <v>2.013052E7</v>
      </c>
      <c r="D63" s="76" t="s">
        <v>330</v>
      </c>
      <c r="E63" s="76">
        <v>7915477.0</v>
      </c>
      <c r="F63" s="76">
        <v>8.69533843E8</v>
      </c>
      <c r="G63" s="76" t="s">
        <v>91</v>
      </c>
      <c r="H63" s="76" t="s">
        <v>92</v>
      </c>
      <c r="I63" s="76">
        <v>1139.97</v>
      </c>
      <c r="J63" s="76" t="s">
        <v>93</v>
      </c>
      <c r="K63" s="76" t="s">
        <v>331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76" t="s">
        <v>14</v>
      </c>
      <c r="B64" s="77">
        <f t="shared" si="1"/>
        <v>405.34</v>
      </c>
      <c r="C64" s="76">
        <v>2.0130514E7</v>
      </c>
      <c r="D64" s="76" t="s">
        <v>330</v>
      </c>
      <c r="E64" s="76">
        <v>7915477.0</v>
      </c>
      <c r="F64" s="76" t="s">
        <v>147</v>
      </c>
      <c r="G64" s="76" t="s">
        <v>76</v>
      </c>
      <c r="H64" s="76" t="s">
        <v>77</v>
      </c>
      <c r="I64" s="76">
        <v>405.34</v>
      </c>
      <c r="J64" s="76" t="s">
        <v>78</v>
      </c>
      <c r="K64" s="76" t="s">
        <v>332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 t="s">
        <v>72</v>
      </c>
      <c r="B65" s="75">
        <f t="shared" si="1"/>
        <v>95</v>
      </c>
      <c r="C65" s="1">
        <v>2.0130513E7</v>
      </c>
      <c r="D65" s="1" t="s">
        <v>172</v>
      </c>
      <c r="E65" s="1">
        <v>7915477.0</v>
      </c>
      <c r="F65" s="1" t="s">
        <v>173</v>
      </c>
      <c r="G65" s="1" t="s">
        <v>76</v>
      </c>
      <c r="H65" s="1" t="s">
        <v>77</v>
      </c>
      <c r="I65" s="1">
        <v>95.0</v>
      </c>
      <c r="J65" s="1" t="s">
        <v>78</v>
      </c>
      <c r="K65" s="1" t="s">
        <v>333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 t="s">
        <v>72</v>
      </c>
      <c r="B66" s="75">
        <f t="shared" si="1"/>
        <v>80</v>
      </c>
      <c r="C66" s="1">
        <v>2.0130509E7</v>
      </c>
      <c r="D66" s="1" t="s">
        <v>130</v>
      </c>
      <c r="E66" s="1">
        <v>7915477.0</v>
      </c>
      <c r="F66" s="1">
        <v>7737868.0</v>
      </c>
      <c r="G66" s="1" t="s">
        <v>91</v>
      </c>
      <c r="H66" s="1" t="s">
        <v>77</v>
      </c>
      <c r="I66" s="1">
        <v>80.0</v>
      </c>
      <c r="J66" s="1" t="s">
        <v>93</v>
      </c>
      <c r="K66" s="1" t="s">
        <v>334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78" t="s">
        <v>117</v>
      </c>
      <c r="B67" s="79">
        <f t="shared" si="1"/>
        <v>-58.45</v>
      </c>
      <c r="C67" s="78">
        <v>2.0130509E7</v>
      </c>
      <c r="D67" s="78" t="s">
        <v>328</v>
      </c>
      <c r="E67" s="78">
        <v>7915477.0</v>
      </c>
      <c r="F67" s="78">
        <v>3.81087751E8</v>
      </c>
      <c r="G67" s="78" t="s">
        <v>91</v>
      </c>
      <c r="H67" s="78" t="s">
        <v>92</v>
      </c>
      <c r="I67" s="78">
        <v>58.45</v>
      </c>
      <c r="J67" s="78" t="s">
        <v>93</v>
      </c>
      <c r="K67" s="78" t="s">
        <v>335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 t="s">
        <v>72</v>
      </c>
      <c r="B68" s="75">
        <f t="shared" si="1"/>
        <v>75</v>
      </c>
      <c r="C68" s="1">
        <v>2.0130502E7</v>
      </c>
      <c r="D68" s="1" t="s">
        <v>95</v>
      </c>
      <c r="E68" s="1">
        <v>7915477.0</v>
      </c>
      <c r="F68" s="1" t="s">
        <v>96</v>
      </c>
      <c r="G68" s="1" t="s">
        <v>76</v>
      </c>
      <c r="H68" s="1" t="s">
        <v>77</v>
      </c>
      <c r="I68" s="1">
        <v>75.0</v>
      </c>
      <c r="J68" s="1" t="s">
        <v>78</v>
      </c>
      <c r="K68" s="1" t="s">
        <v>168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 t="s">
        <v>72</v>
      </c>
      <c r="B69" s="75">
        <f t="shared" si="1"/>
        <v>75</v>
      </c>
      <c r="C69" s="1">
        <v>2.0130502E7</v>
      </c>
      <c r="D69" s="1" t="s">
        <v>326</v>
      </c>
      <c r="E69" s="1">
        <v>7915477.0</v>
      </c>
      <c r="F69" s="1">
        <v>3.36253257E8</v>
      </c>
      <c r="G69" s="1" t="s">
        <v>76</v>
      </c>
      <c r="H69" s="1" t="s">
        <v>77</v>
      </c>
      <c r="I69" s="1">
        <v>75.0</v>
      </c>
      <c r="J69" s="1" t="s">
        <v>78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 t="s">
        <v>72</v>
      </c>
      <c r="B70" s="75">
        <f t="shared" si="1"/>
        <v>80</v>
      </c>
      <c r="C70" s="1">
        <v>2.0130502E7</v>
      </c>
      <c r="D70" s="1" t="s">
        <v>241</v>
      </c>
      <c r="E70" s="1">
        <v>7915477.0</v>
      </c>
      <c r="F70" s="1">
        <v>5784856.0</v>
      </c>
      <c r="G70" s="1" t="s">
        <v>91</v>
      </c>
      <c r="H70" s="1" t="s">
        <v>77</v>
      </c>
      <c r="I70" s="1">
        <v>80.0</v>
      </c>
      <c r="J70" s="1" t="s">
        <v>93</v>
      </c>
      <c r="K70" s="1" t="s">
        <v>336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76" t="s">
        <v>133</v>
      </c>
      <c r="B71" s="77">
        <f t="shared" si="1"/>
        <v>-22.77</v>
      </c>
      <c r="C71" s="76">
        <v>2.0130429E7</v>
      </c>
      <c r="D71" s="76" t="s">
        <v>297</v>
      </c>
      <c r="E71" s="76">
        <v>7915477.0</v>
      </c>
      <c r="F71" s="76"/>
      <c r="G71" s="76" t="s">
        <v>135</v>
      </c>
      <c r="H71" s="76" t="s">
        <v>92</v>
      </c>
      <c r="I71" s="76">
        <v>22.77</v>
      </c>
      <c r="J71" s="76" t="s">
        <v>21</v>
      </c>
      <c r="K71" s="76" t="s">
        <v>337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 t="s">
        <v>72</v>
      </c>
      <c r="B72" s="75">
        <f t="shared" si="1"/>
        <v>95</v>
      </c>
      <c r="C72" s="1">
        <v>2.0130422E7</v>
      </c>
      <c r="D72" s="1" t="s">
        <v>220</v>
      </c>
      <c r="E72" s="1">
        <v>7915477.0</v>
      </c>
      <c r="F72" s="1" t="s">
        <v>221</v>
      </c>
      <c r="G72" s="1" t="s">
        <v>76</v>
      </c>
      <c r="H72" s="1" t="s">
        <v>77</v>
      </c>
      <c r="I72" s="1">
        <v>95.0</v>
      </c>
      <c r="J72" s="1" t="s">
        <v>78</v>
      </c>
      <c r="K72" s="1" t="s">
        <v>222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76" t="s">
        <v>125</v>
      </c>
      <c r="B73" s="77">
        <f t="shared" si="1"/>
        <v>-1500</v>
      </c>
      <c r="C73" s="76">
        <v>2.0130415E7</v>
      </c>
      <c r="D73" s="76" t="s">
        <v>163</v>
      </c>
      <c r="E73" s="76">
        <v>7915477.0</v>
      </c>
      <c r="F73" s="76">
        <v>7915477.0</v>
      </c>
      <c r="G73" s="76" t="s">
        <v>76</v>
      </c>
      <c r="H73" s="76" t="s">
        <v>92</v>
      </c>
      <c r="I73" s="76">
        <v>1500.0</v>
      </c>
      <c r="J73" s="76" t="s">
        <v>78</v>
      </c>
      <c r="K73" s="76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 t="s">
        <v>72</v>
      </c>
      <c r="B74" s="75">
        <f t="shared" si="1"/>
        <v>190</v>
      </c>
      <c r="C74" s="1">
        <v>2.0130409E7</v>
      </c>
      <c r="D74" s="1" t="s">
        <v>172</v>
      </c>
      <c r="E74" s="1">
        <v>7915477.0</v>
      </c>
      <c r="F74" s="1" t="s">
        <v>173</v>
      </c>
      <c r="G74" s="1" t="s">
        <v>76</v>
      </c>
      <c r="H74" s="1" t="s">
        <v>77</v>
      </c>
      <c r="I74" s="1">
        <v>190.0</v>
      </c>
      <c r="J74" s="1" t="s">
        <v>78</v>
      </c>
      <c r="K74" s="1" t="s">
        <v>338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 t="s">
        <v>72</v>
      </c>
      <c r="B75" s="75">
        <f t="shared" si="1"/>
        <v>475</v>
      </c>
      <c r="C75" s="1">
        <v>2.0130409E7</v>
      </c>
      <c r="D75" s="1" t="s">
        <v>172</v>
      </c>
      <c r="E75" s="1">
        <v>7915477.0</v>
      </c>
      <c r="F75" s="1" t="s">
        <v>173</v>
      </c>
      <c r="G75" s="1" t="s">
        <v>76</v>
      </c>
      <c r="H75" s="1" t="s">
        <v>77</v>
      </c>
      <c r="I75" s="1">
        <v>475.0</v>
      </c>
      <c r="J75" s="1" t="s">
        <v>78</v>
      </c>
      <c r="K75" s="1" t="s">
        <v>339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 t="s">
        <v>72</v>
      </c>
      <c r="B76" s="75">
        <f t="shared" si="1"/>
        <v>80</v>
      </c>
      <c r="C76" s="1">
        <v>2.0130409E7</v>
      </c>
      <c r="D76" s="1" t="s">
        <v>130</v>
      </c>
      <c r="E76" s="1">
        <v>7915477.0</v>
      </c>
      <c r="F76" s="1">
        <v>7737868.0</v>
      </c>
      <c r="G76" s="1" t="s">
        <v>91</v>
      </c>
      <c r="H76" s="1" t="s">
        <v>77</v>
      </c>
      <c r="I76" s="1">
        <v>80.0</v>
      </c>
      <c r="J76" s="1" t="s">
        <v>93</v>
      </c>
      <c r="K76" s="1" t="s">
        <v>340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 t="s">
        <v>72</v>
      </c>
      <c r="B77" s="75">
        <f t="shared" si="1"/>
        <v>75</v>
      </c>
      <c r="C77" s="1">
        <v>2.0130402E7</v>
      </c>
      <c r="D77" s="1" t="s">
        <v>95</v>
      </c>
      <c r="E77" s="1">
        <v>7915477.0</v>
      </c>
      <c r="F77" s="1" t="s">
        <v>96</v>
      </c>
      <c r="G77" s="1" t="s">
        <v>76</v>
      </c>
      <c r="H77" s="1" t="s">
        <v>77</v>
      </c>
      <c r="I77" s="1">
        <v>75.0</v>
      </c>
      <c r="J77" s="1" t="s">
        <v>78</v>
      </c>
      <c r="K77" s="1" t="s">
        <v>168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 t="s">
        <v>72</v>
      </c>
      <c r="B78" s="75">
        <f t="shared" si="1"/>
        <v>75</v>
      </c>
      <c r="C78" s="1">
        <v>2.0130402E7</v>
      </c>
      <c r="D78" s="1" t="s">
        <v>326</v>
      </c>
      <c r="E78" s="1">
        <v>7915477.0</v>
      </c>
      <c r="F78" s="1">
        <v>3.36253257E8</v>
      </c>
      <c r="G78" s="1" t="s">
        <v>76</v>
      </c>
      <c r="H78" s="1" t="s">
        <v>77</v>
      </c>
      <c r="I78" s="1">
        <v>75.0</v>
      </c>
      <c r="J78" s="1" t="s">
        <v>78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76" t="s">
        <v>117</v>
      </c>
      <c r="B79" s="77">
        <f t="shared" si="1"/>
        <v>-58.45</v>
      </c>
      <c r="C79" s="76">
        <v>2.0130402E7</v>
      </c>
      <c r="D79" s="76" t="s">
        <v>328</v>
      </c>
      <c r="E79" s="76">
        <v>7915477.0</v>
      </c>
      <c r="F79" s="76">
        <v>3.81087751E8</v>
      </c>
      <c r="G79" s="76" t="s">
        <v>91</v>
      </c>
      <c r="H79" s="76" t="s">
        <v>92</v>
      </c>
      <c r="I79" s="76">
        <v>58.45</v>
      </c>
      <c r="J79" s="76" t="s">
        <v>93</v>
      </c>
      <c r="K79" s="76" t="s">
        <v>341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 t="s">
        <v>72</v>
      </c>
      <c r="B80" s="75">
        <f t="shared" si="1"/>
        <v>80</v>
      </c>
      <c r="C80" s="1">
        <v>2.0130402E7</v>
      </c>
      <c r="D80" s="1" t="s">
        <v>241</v>
      </c>
      <c r="E80" s="1">
        <v>7915477.0</v>
      </c>
      <c r="F80" s="1">
        <v>5784856.0</v>
      </c>
      <c r="G80" s="1" t="s">
        <v>91</v>
      </c>
      <c r="H80" s="1" t="s">
        <v>77</v>
      </c>
      <c r="I80" s="1">
        <v>80.0</v>
      </c>
      <c r="J80" s="1" t="s">
        <v>93</v>
      </c>
      <c r="K80" s="1" t="s">
        <v>342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 t="s">
        <v>72</v>
      </c>
      <c r="B81" s="75">
        <f t="shared" si="1"/>
        <v>95</v>
      </c>
      <c r="C81" s="1">
        <v>2.0130322E7</v>
      </c>
      <c r="D81" s="1" t="s">
        <v>220</v>
      </c>
      <c r="E81" s="1">
        <v>7915477.0</v>
      </c>
      <c r="F81" s="1" t="s">
        <v>221</v>
      </c>
      <c r="G81" s="1" t="s">
        <v>76</v>
      </c>
      <c r="H81" s="1" t="s">
        <v>77</v>
      </c>
      <c r="I81" s="1">
        <v>95.0</v>
      </c>
      <c r="J81" s="1" t="s">
        <v>78</v>
      </c>
      <c r="K81" s="1" t="s">
        <v>222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76" t="s">
        <v>117</v>
      </c>
      <c r="B82" s="77">
        <f t="shared" si="1"/>
        <v>-58.45</v>
      </c>
      <c r="C82" s="76">
        <v>2.013032E7</v>
      </c>
      <c r="D82" s="76" t="s">
        <v>328</v>
      </c>
      <c r="E82" s="76">
        <v>7915477.0</v>
      </c>
      <c r="F82" s="76">
        <v>3.81087751E8</v>
      </c>
      <c r="G82" s="76" t="s">
        <v>91</v>
      </c>
      <c r="H82" s="76" t="s">
        <v>92</v>
      </c>
      <c r="I82" s="76">
        <v>58.45</v>
      </c>
      <c r="J82" s="76" t="s">
        <v>93</v>
      </c>
      <c r="K82" s="76" t="s">
        <v>343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 t="s">
        <v>72</v>
      </c>
      <c r="B83" s="75">
        <f t="shared" si="1"/>
        <v>95</v>
      </c>
      <c r="C83" s="1">
        <v>2.0130313E7</v>
      </c>
      <c r="D83" s="1" t="s">
        <v>172</v>
      </c>
      <c r="E83" s="1">
        <v>7915477.0</v>
      </c>
      <c r="F83" s="1" t="s">
        <v>173</v>
      </c>
      <c r="G83" s="1" t="s">
        <v>76</v>
      </c>
      <c r="H83" s="1" t="s">
        <v>77</v>
      </c>
      <c r="I83" s="1">
        <v>95.0</v>
      </c>
      <c r="J83" s="1" t="s">
        <v>78</v>
      </c>
      <c r="K83" s="1" t="s">
        <v>344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 t="s">
        <v>72</v>
      </c>
      <c r="B84" s="75">
        <f t="shared" si="1"/>
        <v>80</v>
      </c>
      <c r="C84" s="1">
        <v>2.0130311E7</v>
      </c>
      <c r="D84" s="1" t="s">
        <v>130</v>
      </c>
      <c r="E84" s="1">
        <v>7915477.0</v>
      </c>
      <c r="F84" s="1">
        <v>7737868.0</v>
      </c>
      <c r="G84" s="1" t="s">
        <v>91</v>
      </c>
      <c r="H84" s="1" t="s">
        <v>77</v>
      </c>
      <c r="I84" s="1">
        <v>80.0</v>
      </c>
      <c r="J84" s="1" t="s">
        <v>93</v>
      </c>
      <c r="K84" s="1" t="s">
        <v>345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 t="s">
        <v>72</v>
      </c>
      <c r="B85" s="75">
        <f t="shared" si="1"/>
        <v>75</v>
      </c>
      <c r="C85" s="1">
        <v>2.0130301E7</v>
      </c>
      <c r="D85" s="1" t="s">
        <v>95</v>
      </c>
      <c r="E85" s="1">
        <v>7915477.0</v>
      </c>
      <c r="F85" s="1" t="s">
        <v>96</v>
      </c>
      <c r="G85" s="1" t="s">
        <v>76</v>
      </c>
      <c r="H85" s="1" t="s">
        <v>77</v>
      </c>
      <c r="I85" s="1">
        <v>75.0</v>
      </c>
      <c r="J85" s="1" t="s">
        <v>78</v>
      </c>
      <c r="K85" s="1" t="s">
        <v>168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 t="s">
        <v>72</v>
      </c>
      <c r="B86" s="75">
        <f t="shared" si="1"/>
        <v>80</v>
      </c>
      <c r="C86" s="1">
        <v>2.0130301E7</v>
      </c>
      <c r="D86" s="1" t="s">
        <v>241</v>
      </c>
      <c r="E86" s="1">
        <v>7915477.0</v>
      </c>
      <c r="F86" s="1">
        <v>5784856.0</v>
      </c>
      <c r="G86" s="1" t="s">
        <v>91</v>
      </c>
      <c r="H86" s="1" t="s">
        <v>77</v>
      </c>
      <c r="I86" s="1">
        <v>80.0</v>
      </c>
      <c r="J86" s="1" t="s">
        <v>93</v>
      </c>
      <c r="K86" s="1" t="s">
        <v>346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 t="s">
        <v>72</v>
      </c>
      <c r="B87" s="75">
        <f t="shared" si="1"/>
        <v>75</v>
      </c>
      <c r="C87" s="1">
        <v>2.0130301E7</v>
      </c>
      <c r="D87" s="1" t="s">
        <v>326</v>
      </c>
      <c r="E87" s="1">
        <v>7915477.0</v>
      </c>
      <c r="F87" s="1">
        <v>3.36253257E8</v>
      </c>
      <c r="G87" s="1" t="s">
        <v>76</v>
      </c>
      <c r="H87" s="1" t="s">
        <v>77</v>
      </c>
      <c r="I87" s="1">
        <v>75.0</v>
      </c>
      <c r="J87" s="1" t="s">
        <v>78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76" t="s">
        <v>117</v>
      </c>
      <c r="B88" s="77">
        <f t="shared" si="1"/>
        <v>-58.45</v>
      </c>
      <c r="C88" s="76">
        <v>2.0130226E7</v>
      </c>
      <c r="D88" s="76" t="s">
        <v>328</v>
      </c>
      <c r="E88" s="76">
        <v>7915477.0</v>
      </c>
      <c r="F88" s="76">
        <v>3.81087751E8</v>
      </c>
      <c r="G88" s="76" t="s">
        <v>91</v>
      </c>
      <c r="H88" s="76" t="s">
        <v>92</v>
      </c>
      <c r="I88" s="76">
        <v>58.45</v>
      </c>
      <c r="J88" s="76" t="s">
        <v>93</v>
      </c>
      <c r="K88" s="76" t="s">
        <v>347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 t="s">
        <v>72</v>
      </c>
      <c r="B89" s="75">
        <f t="shared" si="1"/>
        <v>95</v>
      </c>
      <c r="C89" s="1">
        <v>2.0130222E7</v>
      </c>
      <c r="D89" s="1" t="s">
        <v>220</v>
      </c>
      <c r="E89" s="1">
        <v>7915477.0</v>
      </c>
      <c r="F89" s="1" t="s">
        <v>221</v>
      </c>
      <c r="G89" s="1" t="s">
        <v>76</v>
      </c>
      <c r="H89" s="1" t="s">
        <v>77</v>
      </c>
      <c r="I89" s="1">
        <v>95.0</v>
      </c>
      <c r="J89" s="1" t="s">
        <v>78</v>
      </c>
      <c r="K89" s="1" t="s">
        <v>222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 t="s">
        <v>72</v>
      </c>
      <c r="B90" s="75">
        <f t="shared" si="1"/>
        <v>80</v>
      </c>
      <c r="C90" s="1">
        <v>2.0130211E7</v>
      </c>
      <c r="D90" s="1" t="s">
        <v>130</v>
      </c>
      <c r="E90" s="1">
        <v>7915477.0</v>
      </c>
      <c r="F90" s="1">
        <v>7737868.0</v>
      </c>
      <c r="G90" s="1" t="s">
        <v>91</v>
      </c>
      <c r="H90" s="1" t="s">
        <v>77</v>
      </c>
      <c r="I90" s="1">
        <v>80.0</v>
      </c>
      <c r="J90" s="1" t="s">
        <v>93</v>
      </c>
      <c r="K90" s="1" t="s">
        <v>348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76" t="s">
        <v>22</v>
      </c>
      <c r="B91" s="77">
        <f t="shared" si="1"/>
        <v>-352.84</v>
      </c>
      <c r="C91" s="76">
        <v>2.0130211E7</v>
      </c>
      <c r="D91" s="76" t="s">
        <v>349</v>
      </c>
      <c r="E91" s="76">
        <v>7915477.0</v>
      </c>
      <c r="F91" s="76">
        <v>6.52237401E8</v>
      </c>
      <c r="G91" s="76" t="s">
        <v>91</v>
      </c>
      <c r="H91" s="76" t="s">
        <v>92</v>
      </c>
      <c r="I91" s="76">
        <v>352.84</v>
      </c>
      <c r="J91" s="76" t="s">
        <v>93</v>
      </c>
      <c r="K91" s="76" t="s">
        <v>350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 t="s">
        <v>72</v>
      </c>
      <c r="B92" s="75">
        <f t="shared" si="1"/>
        <v>75</v>
      </c>
      <c r="C92" s="1">
        <v>2.0130201E7</v>
      </c>
      <c r="D92" s="1" t="s">
        <v>95</v>
      </c>
      <c r="E92" s="1">
        <v>7915477.0</v>
      </c>
      <c r="F92" s="1" t="s">
        <v>96</v>
      </c>
      <c r="G92" s="1" t="s">
        <v>76</v>
      </c>
      <c r="H92" s="1" t="s">
        <v>77</v>
      </c>
      <c r="I92" s="1">
        <v>75.0</v>
      </c>
      <c r="J92" s="1" t="s">
        <v>78</v>
      </c>
      <c r="K92" s="1" t="s">
        <v>168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 t="s">
        <v>72</v>
      </c>
      <c r="B93" s="75">
        <f t="shared" si="1"/>
        <v>80</v>
      </c>
      <c r="C93" s="1">
        <v>2.0130201E7</v>
      </c>
      <c r="D93" s="1" t="s">
        <v>241</v>
      </c>
      <c r="E93" s="1">
        <v>7915477.0</v>
      </c>
      <c r="F93" s="1">
        <v>5784856.0</v>
      </c>
      <c r="G93" s="1" t="s">
        <v>91</v>
      </c>
      <c r="H93" s="1" t="s">
        <v>77</v>
      </c>
      <c r="I93" s="1">
        <v>80.0</v>
      </c>
      <c r="J93" s="1" t="s">
        <v>93</v>
      </c>
      <c r="K93" s="1" t="s">
        <v>351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 t="s">
        <v>72</v>
      </c>
      <c r="B94" s="75">
        <f t="shared" si="1"/>
        <v>75</v>
      </c>
      <c r="C94" s="1">
        <v>2.0130201E7</v>
      </c>
      <c r="D94" s="1" t="s">
        <v>326</v>
      </c>
      <c r="E94" s="1">
        <v>7915477.0</v>
      </c>
      <c r="F94" s="1">
        <v>3.36253257E8</v>
      </c>
      <c r="G94" s="1" t="s">
        <v>76</v>
      </c>
      <c r="H94" s="1" t="s">
        <v>77</v>
      </c>
      <c r="I94" s="1">
        <v>75.0</v>
      </c>
      <c r="J94" s="1" t="s">
        <v>78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 t="s">
        <v>72</v>
      </c>
      <c r="B95" s="75">
        <f t="shared" si="1"/>
        <v>95</v>
      </c>
      <c r="C95" s="1">
        <v>2.0130201E7</v>
      </c>
      <c r="D95" s="1" t="s">
        <v>172</v>
      </c>
      <c r="E95" s="1">
        <v>7915477.0</v>
      </c>
      <c r="F95" s="1" t="s">
        <v>173</v>
      </c>
      <c r="G95" s="1" t="s">
        <v>76</v>
      </c>
      <c r="H95" s="1" t="s">
        <v>77</v>
      </c>
      <c r="I95" s="1">
        <v>95.0</v>
      </c>
      <c r="J95" s="1" t="s">
        <v>78</v>
      </c>
      <c r="K95" s="1" t="s">
        <v>352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76" t="s">
        <v>133</v>
      </c>
      <c r="B96" s="77">
        <f t="shared" si="1"/>
        <v>-22.84</v>
      </c>
      <c r="C96" s="76">
        <v>2.0130128E7</v>
      </c>
      <c r="D96" s="76" t="s">
        <v>297</v>
      </c>
      <c r="E96" s="76">
        <v>7915477.0</v>
      </c>
      <c r="F96" s="76"/>
      <c r="G96" s="76" t="s">
        <v>135</v>
      </c>
      <c r="H96" s="76" t="s">
        <v>92</v>
      </c>
      <c r="I96" s="76">
        <v>22.84</v>
      </c>
      <c r="J96" s="76" t="s">
        <v>21</v>
      </c>
      <c r="K96" s="76" t="s">
        <v>353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76" t="s">
        <v>14</v>
      </c>
      <c r="B97" s="77">
        <f t="shared" si="1"/>
        <v>-203.03</v>
      </c>
      <c r="C97" s="76">
        <v>2.0130124E7</v>
      </c>
      <c r="D97" s="76" t="s">
        <v>330</v>
      </c>
      <c r="E97" s="76">
        <v>7915477.0</v>
      </c>
      <c r="F97" s="76">
        <v>8.69533843E8</v>
      </c>
      <c r="G97" s="76" t="s">
        <v>91</v>
      </c>
      <c r="H97" s="76" t="s">
        <v>92</v>
      </c>
      <c r="I97" s="76">
        <v>203.03</v>
      </c>
      <c r="J97" s="76" t="s">
        <v>93</v>
      </c>
      <c r="K97" s="76" t="s">
        <v>354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 t="s">
        <v>72</v>
      </c>
      <c r="B98" s="75">
        <f t="shared" si="1"/>
        <v>95</v>
      </c>
      <c r="C98" s="1">
        <v>2.0130123E7</v>
      </c>
      <c r="D98" s="1" t="s">
        <v>220</v>
      </c>
      <c r="E98" s="1">
        <v>7915477.0</v>
      </c>
      <c r="F98" s="1" t="s">
        <v>221</v>
      </c>
      <c r="G98" s="1" t="s">
        <v>76</v>
      </c>
      <c r="H98" s="1" t="s">
        <v>77</v>
      </c>
      <c r="I98" s="1">
        <v>95.0</v>
      </c>
      <c r="J98" s="1" t="s">
        <v>78</v>
      </c>
      <c r="K98" s="1" t="s">
        <v>222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 t="s">
        <v>72</v>
      </c>
      <c r="B99" s="75">
        <f t="shared" si="1"/>
        <v>80</v>
      </c>
      <c r="C99" s="1">
        <v>2.0130109E7</v>
      </c>
      <c r="D99" s="1" t="s">
        <v>130</v>
      </c>
      <c r="E99" s="1">
        <v>7915477.0</v>
      </c>
      <c r="F99" s="1">
        <v>7737868.0</v>
      </c>
      <c r="G99" s="1" t="s">
        <v>91</v>
      </c>
      <c r="H99" s="1" t="s">
        <v>77</v>
      </c>
      <c r="I99" s="1">
        <v>80.0</v>
      </c>
      <c r="J99" s="1" t="s">
        <v>93</v>
      </c>
      <c r="K99" s="1" t="s">
        <v>355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 t="s">
        <v>72</v>
      </c>
      <c r="B100" s="75">
        <f t="shared" si="1"/>
        <v>75</v>
      </c>
      <c r="C100" s="1">
        <v>2.0130102E7</v>
      </c>
      <c r="D100" s="1" t="s">
        <v>356</v>
      </c>
      <c r="E100" s="1">
        <v>7915477.0</v>
      </c>
      <c r="F100" s="1">
        <v>4.04853765E8</v>
      </c>
      <c r="G100" s="1" t="s">
        <v>357</v>
      </c>
      <c r="H100" s="1" t="s">
        <v>77</v>
      </c>
      <c r="I100" s="1">
        <v>75.0</v>
      </c>
      <c r="J100" s="1" t="s">
        <v>358</v>
      </c>
      <c r="K100" s="1" t="s">
        <v>359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 t="s">
        <v>72</v>
      </c>
      <c r="B101" s="75">
        <f t="shared" si="1"/>
        <v>75</v>
      </c>
      <c r="C101" s="1">
        <v>2.0130102E7</v>
      </c>
      <c r="D101" s="1" t="s">
        <v>326</v>
      </c>
      <c r="E101" s="1">
        <v>7915477.0</v>
      </c>
      <c r="F101" s="1">
        <v>3.36253257E8</v>
      </c>
      <c r="G101" s="1" t="s">
        <v>76</v>
      </c>
      <c r="H101" s="1" t="s">
        <v>77</v>
      </c>
      <c r="I101" s="1">
        <v>75.0</v>
      </c>
      <c r="J101" s="1" t="s">
        <v>78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 t="s">
        <v>72</v>
      </c>
      <c r="B102" s="75">
        <f t="shared" si="1"/>
        <v>80</v>
      </c>
      <c r="C102" s="1">
        <v>2.0130102E7</v>
      </c>
      <c r="D102" s="1" t="s">
        <v>241</v>
      </c>
      <c r="E102" s="1">
        <v>7915477.0</v>
      </c>
      <c r="F102" s="1">
        <v>5784856.0</v>
      </c>
      <c r="G102" s="1" t="s">
        <v>91</v>
      </c>
      <c r="H102" s="1" t="s">
        <v>77</v>
      </c>
      <c r="I102" s="1">
        <v>80.0</v>
      </c>
      <c r="J102" s="1" t="s">
        <v>93</v>
      </c>
      <c r="K102" s="1" t="s">
        <v>360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7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7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7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7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7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7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7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7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7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7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7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7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7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7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7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7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7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7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7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7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7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7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7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7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75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75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75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75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7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75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75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75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7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75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75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75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75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75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75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75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75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75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7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75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75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75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75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75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75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75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75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75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7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75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75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75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75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75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75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75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75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75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7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75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75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75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75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75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75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75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75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75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75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75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75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75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7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7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7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7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75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75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75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75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75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75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75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75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75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75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75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75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75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75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75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7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7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7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7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75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75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7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7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7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7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75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75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75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75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75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75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75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75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75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75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75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7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7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7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7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75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75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75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75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75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75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75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75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75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75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75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75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75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75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75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75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75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75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75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75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75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75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75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75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75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75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75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75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75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75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75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75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75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75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75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75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75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75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75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75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75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75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75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75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75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75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75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75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75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75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75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75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75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75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75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75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75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75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75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75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75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75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75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75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75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75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75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75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75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75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75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75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75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75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75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75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75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75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75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75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0.43"/>
    <col customWidth="1" min="2" max="2" width="11.86"/>
    <col customWidth="1" min="3" max="3" width="22.57"/>
    <col customWidth="1" min="4" max="4" width="10.29"/>
    <col customWidth="1" min="5" max="5" width="20.86"/>
    <col customWidth="1" min="6" max="26" width="8.71"/>
  </cols>
  <sheetData>
    <row r="1">
      <c r="A1" s="74" t="s">
        <v>63</v>
      </c>
      <c r="B1" s="74" t="s">
        <v>361</v>
      </c>
      <c r="C1" s="74" t="s">
        <v>61</v>
      </c>
      <c r="D1" s="74" t="s">
        <v>362</v>
      </c>
      <c r="E1" s="74" t="s">
        <v>363</v>
      </c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>
      <c r="A2" s="80">
        <v>40904.0</v>
      </c>
      <c r="B2" s="1" t="s">
        <v>364</v>
      </c>
      <c r="C2" s="1" t="s">
        <v>14</v>
      </c>
      <c r="D2" s="75">
        <v>-181.1</v>
      </c>
      <c r="E2" s="1"/>
    </row>
    <row r="3">
      <c r="A3" s="80">
        <v>40911.0</v>
      </c>
      <c r="B3" s="1" t="s">
        <v>365</v>
      </c>
      <c r="C3" s="1" t="s">
        <v>117</v>
      </c>
      <c r="D3" s="75">
        <v>-54.04</v>
      </c>
      <c r="E3" s="81" t="s">
        <v>366</v>
      </c>
    </row>
    <row r="4">
      <c r="A4" s="80">
        <v>40935.0</v>
      </c>
      <c r="B4" s="1" t="s">
        <v>367</v>
      </c>
      <c r="C4" s="1" t="s">
        <v>133</v>
      </c>
      <c r="D4" s="75">
        <v>-19.11</v>
      </c>
      <c r="E4" s="1"/>
    </row>
    <row r="5">
      <c r="A5" s="80">
        <v>40966.0</v>
      </c>
      <c r="B5" s="1" t="s">
        <v>367</v>
      </c>
      <c r="C5" s="1" t="s">
        <v>133</v>
      </c>
      <c r="D5" s="75">
        <v>-23.14</v>
      </c>
      <c r="E5" s="1"/>
    </row>
    <row r="6">
      <c r="A6" s="80">
        <v>40984.0</v>
      </c>
      <c r="B6" s="1" t="s">
        <v>365</v>
      </c>
      <c r="C6" s="1" t="s">
        <v>117</v>
      </c>
      <c r="D6" s="75">
        <v>-56.2</v>
      </c>
      <c r="E6" s="81" t="s">
        <v>368</v>
      </c>
    </row>
    <row r="7">
      <c r="A7" s="80">
        <v>40984.0</v>
      </c>
      <c r="B7" s="1" t="s">
        <v>367</v>
      </c>
      <c r="C7" s="1" t="s">
        <v>125</v>
      </c>
      <c r="D7" s="75">
        <v>-2000.0</v>
      </c>
      <c r="E7" s="1"/>
      <c r="F7" s="1"/>
    </row>
    <row r="8">
      <c r="A8" s="80">
        <v>41012.0</v>
      </c>
      <c r="B8" s="1" t="s">
        <v>365</v>
      </c>
      <c r="C8" s="1" t="s">
        <v>117</v>
      </c>
      <c r="D8" s="75">
        <v>-56.2</v>
      </c>
      <c r="E8" s="81" t="s">
        <v>369</v>
      </c>
      <c r="F8" s="1"/>
    </row>
    <row r="9">
      <c r="A9" s="80">
        <v>41012.0</v>
      </c>
      <c r="B9" s="1" t="s">
        <v>367</v>
      </c>
      <c r="C9" s="1" t="s">
        <v>125</v>
      </c>
      <c r="D9" s="75">
        <v>-500.0</v>
      </c>
      <c r="E9" s="1"/>
      <c r="F9" s="1"/>
    </row>
    <row r="10">
      <c r="A10" s="80">
        <v>41012.0</v>
      </c>
      <c r="B10" s="1" t="s">
        <v>370</v>
      </c>
      <c r="C10" s="1" t="s">
        <v>371</v>
      </c>
      <c r="D10" s="75">
        <v>-24.08</v>
      </c>
      <c r="E10" s="1" t="s">
        <v>372</v>
      </c>
      <c r="F10" s="1"/>
    </row>
    <row r="11">
      <c r="A11" s="80">
        <v>41025.0</v>
      </c>
      <c r="B11" s="1" t="s">
        <v>367</v>
      </c>
      <c r="C11" s="1" t="s">
        <v>133</v>
      </c>
      <c r="D11" s="75">
        <v>-22.16</v>
      </c>
      <c r="E11" s="1"/>
      <c r="F11" s="1"/>
    </row>
    <row r="12">
      <c r="A12" s="80">
        <v>41029.0</v>
      </c>
      <c r="B12" s="1" t="s">
        <v>365</v>
      </c>
      <c r="C12" s="1" t="s">
        <v>117</v>
      </c>
      <c r="D12" s="75">
        <v>-56.2</v>
      </c>
      <c r="E12" s="81" t="s">
        <v>373</v>
      </c>
      <c r="F12" s="1"/>
    </row>
    <row r="13">
      <c r="A13" s="80">
        <v>41045.0</v>
      </c>
      <c r="B13" s="1" t="s">
        <v>367</v>
      </c>
      <c r="C13" s="1" t="s">
        <v>125</v>
      </c>
      <c r="D13" s="75">
        <v>500.0</v>
      </c>
      <c r="E13" s="81" t="s">
        <v>374</v>
      </c>
      <c r="F13" s="1"/>
    </row>
    <row r="14">
      <c r="A14" s="80">
        <v>41047.0</v>
      </c>
      <c r="B14" s="1" t="s">
        <v>364</v>
      </c>
      <c r="C14" s="1" t="s">
        <v>14</v>
      </c>
      <c r="D14" s="75">
        <v>-1021.07</v>
      </c>
      <c r="E14" s="1"/>
      <c r="F14" s="1"/>
    </row>
    <row r="15">
      <c r="A15" s="80">
        <v>41052.0</v>
      </c>
      <c r="B15" s="1" t="s">
        <v>365</v>
      </c>
      <c r="C15" s="1" t="s">
        <v>117</v>
      </c>
      <c r="D15" s="75">
        <v>-56.2</v>
      </c>
      <c r="E15" s="81" t="s">
        <v>375</v>
      </c>
    </row>
    <row r="16">
      <c r="A16" s="80">
        <v>41089.0</v>
      </c>
      <c r="B16" s="1" t="s">
        <v>365</v>
      </c>
      <c r="C16" s="1" t="s">
        <v>117</v>
      </c>
      <c r="D16" s="75">
        <v>-56.2</v>
      </c>
      <c r="E16" s="81" t="s">
        <v>376</v>
      </c>
    </row>
    <row r="17">
      <c r="A17" s="80">
        <v>41089.0</v>
      </c>
      <c r="B17" s="1" t="s">
        <v>367</v>
      </c>
      <c r="C17" s="1" t="s">
        <v>125</v>
      </c>
      <c r="D17" s="75">
        <v>-1200.0</v>
      </c>
      <c r="E17" s="1"/>
    </row>
    <row r="18">
      <c r="A18" s="80">
        <v>41092.0</v>
      </c>
      <c r="B18" s="1" t="s">
        <v>365</v>
      </c>
      <c r="C18" s="1" t="s">
        <v>117</v>
      </c>
      <c r="D18" s="75">
        <v>-56.2</v>
      </c>
      <c r="E18" s="81" t="s">
        <v>377</v>
      </c>
    </row>
    <row r="19">
      <c r="A19" s="80">
        <v>41131.0</v>
      </c>
      <c r="B19" s="1" t="s">
        <v>365</v>
      </c>
      <c r="C19" s="1" t="s">
        <v>117</v>
      </c>
      <c r="D19" s="75">
        <v>-56.2</v>
      </c>
      <c r="E19" s="81" t="s">
        <v>378</v>
      </c>
    </row>
    <row r="20">
      <c r="A20" s="80">
        <v>41164.0</v>
      </c>
      <c r="B20" s="1" t="s">
        <v>365</v>
      </c>
      <c r="C20" s="1" t="s">
        <v>117</v>
      </c>
      <c r="D20" s="75">
        <v>-56.2</v>
      </c>
      <c r="E20" s="81" t="s">
        <v>379</v>
      </c>
    </row>
    <row r="21">
      <c r="A21" s="80">
        <v>41166.0</v>
      </c>
      <c r="B21" s="1" t="s">
        <v>365</v>
      </c>
      <c r="C21" s="1" t="s">
        <v>117</v>
      </c>
      <c r="D21" s="75">
        <v>-56.2</v>
      </c>
      <c r="E21" s="81" t="s">
        <v>380</v>
      </c>
    </row>
    <row r="22">
      <c r="A22" s="80">
        <v>41198.0</v>
      </c>
      <c r="B22" s="1" t="s">
        <v>381</v>
      </c>
      <c r="C22" s="1" t="s">
        <v>15</v>
      </c>
      <c r="D22" s="75">
        <v>-15.57</v>
      </c>
      <c r="E22" s="1"/>
    </row>
    <row r="23">
      <c r="A23" s="80">
        <v>41198.0</v>
      </c>
      <c r="B23" s="1" t="s">
        <v>382</v>
      </c>
      <c r="C23" s="1" t="s">
        <v>22</v>
      </c>
      <c r="D23" s="75">
        <v>-628.54</v>
      </c>
      <c r="E23" s="1"/>
    </row>
    <row r="24">
      <c r="A24" s="80">
        <v>41211.0</v>
      </c>
      <c r="B24" s="1" t="s">
        <v>367</v>
      </c>
      <c r="C24" s="1" t="s">
        <v>133</v>
      </c>
      <c r="D24" s="75">
        <v>-22.77</v>
      </c>
      <c r="E24" s="1"/>
    </row>
    <row r="25">
      <c r="A25" s="80">
        <v>41212.0</v>
      </c>
      <c r="B25" s="1" t="s">
        <v>365</v>
      </c>
      <c r="C25" s="1" t="s">
        <v>117</v>
      </c>
      <c r="D25" s="75">
        <v>-56.2</v>
      </c>
      <c r="E25" s="1" t="s">
        <v>383</v>
      </c>
    </row>
    <row r="26">
      <c r="A26" s="80">
        <v>41218.0</v>
      </c>
      <c r="B26" s="1" t="s">
        <v>364</v>
      </c>
      <c r="C26" s="1" t="s">
        <v>14</v>
      </c>
      <c r="D26" s="75">
        <v>128.54</v>
      </c>
      <c r="E26" s="1"/>
    </row>
    <row r="27">
      <c r="A27" s="80">
        <v>41260.0</v>
      </c>
      <c r="B27" s="1" t="s">
        <v>367</v>
      </c>
      <c r="C27" s="1" t="s">
        <v>125</v>
      </c>
      <c r="D27" s="75">
        <v>-1500.0</v>
      </c>
      <c r="E27" s="1"/>
    </row>
    <row r="28">
      <c r="A28" s="80">
        <v>41274.0</v>
      </c>
      <c r="B28" s="1" t="s">
        <v>365</v>
      </c>
      <c r="C28" s="1" t="s">
        <v>117</v>
      </c>
      <c r="D28" s="75">
        <v>-56.2</v>
      </c>
      <c r="E28" s="1" t="s">
        <v>384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75"/>
      <c r="E29" s="1"/>
    </row>
    <row r="30">
      <c r="A30" s="1"/>
      <c r="B30" s="1"/>
      <c r="C30" s="1"/>
      <c r="D30" s="75"/>
      <c r="E30" s="1"/>
    </row>
    <row r="31">
      <c r="A31" s="1"/>
      <c r="B31" s="1"/>
      <c r="C31" s="1"/>
      <c r="D31" s="75"/>
      <c r="E31" s="1"/>
    </row>
    <row r="32">
      <c r="A32" s="1"/>
      <c r="B32" s="1"/>
      <c r="C32" s="1"/>
      <c r="D32" s="75"/>
      <c r="E32" s="1"/>
    </row>
    <row r="33">
      <c r="A33" s="1"/>
      <c r="B33" s="1"/>
      <c r="C33" s="1"/>
      <c r="D33" s="75"/>
      <c r="E33" s="1"/>
    </row>
    <row r="34">
      <c r="A34" s="1"/>
      <c r="B34" s="1"/>
      <c r="C34" s="1"/>
      <c r="D34" s="75"/>
      <c r="E34" s="1"/>
    </row>
    <row r="35">
      <c r="A35" s="1"/>
      <c r="B35" s="1"/>
      <c r="C35" s="1"/>
      <c r="D35" s="75"/>
      <c r="E35" s="1"/>
    </row>
    <row r="36">
      <c r="A36" s="1"/>
      <c r="B36" s="1"/>
      <c r="C36" s="1"/>
      <c r="D36" s="75"/>
      <c r="E36" s="1"/>
    </row>
    <row r="37">
      <c r="A37" s="1"/>
      <c r="B37" s="1"/>
      <c r="C37" s="1"/>
      <c r="D37" s="75"/>
      <c r="E37" s="1"/>
    </row>
    <row r="38">
      <c r="A38" s="1"/>
      <c r="B38" s="1"/>
      <c r="C38" s="1"/>
      <c r="D38" s="75"/>
      <c r="E38" s="1"/>
    </row>
    <row r="39">
      <c r="A39" s="1"/>
      <c r="B39" s="1"/>
      <c r="C39" s="1"/>
      <c r="D39" s="75"/>
      <c r="E39" s="1"/>
    </row>
    <row r="40">
      <c r="A40" s="1"/>
      <c r="B40" s="1"/>
      <c r="C40" s="1"/>
      <c r="D40" s="75"/>
      <c r="E40" s="1"/>
    </row>
    <row r="41">
      <c r="A41" s="1"/>
      <c r="B41" s="1"/>
      <c r="C41" s="1"/>
      <c r="D41" s="75"/>
      <c r="E41" s="1"/>
    </row>
    <row r="42">
      <c r="A42" s="1"/>
      <c r="B42" s="1"/>
      <c r="C42" s="1"/>
      <c r="D42" s="75"/>
      <c r="E42" s="1"/>
    </row>
    <row r="43">
      <c r="A43" s="1"/>
      <c r="B43" s="1"/>
      <c r="C43" s="1"/>
      <c r="D43" s="75"/>
      <c r="E43" s="1"/>
    </row>
    <row r="44">
      <c r="A44" s="1"/>
      <c r="B44" s="1"/>
      <c r="C44" s="1"/>
      <c r="D44" s="75"/>
      <c r="E44" s="1"/>
    </row>
    <row r="45">
      <c r="A45" s="1"/>
      <c r="B45" s="1"/>
      <c r="C45" s="1"/>
      <c r="D45" s="75"/>
      <c r="E45" s="1"/>
    </row>
    <row r="46" ht="15.75" customHeight="1">
      <c r="A46" s="1"/>
      <c r="B46" s="1"/>
      <c r="C46" s="1"/>
      <c r="D46" s="75"/>
      <c r="E46" s="1"/>
    </row>
    <row r="47" ht="15.75" customHeight="1">
      <c r="A47" s="1"/>
      <c r="B47" s="1"/>
      <c r="C47" s="1"/>
      <c r="D47" s="75"/>
      <c r="E47" s="1"/>
    </row>
    <row r="48" ht="15.75" customHeight="1">
      <c r="A48" s="1"/>
      <c r="B48" s="1"/>
      <c r="C48" s="1"/>
      <c r="D48" s="75"/>
      <c r="E48" s="1"/>
    </row>
    <row r="49" ht="15.75" customHeight="1">
      <c r="A49" s="1"/>
      <c r="B49" s="1"/>
      <c r="C49" s="1"/>
      <c r="D49" s="75"/>
      <c r="E49" s="1"/>
    </row>
    <row r="50" ht="15.75" customHeight="1">
      <c r="A50" s="1"/>
      <c r="B50" s="1"/>
      <c r="C50" s="1"/>
      <c r="D50" s="75"/>
      <c r="E50" s="1"/>
    </row>
    <row r="51" ht="15.75" customHeight="1">
      <c r="A51" s="1"/>
      <c r="B51" s="1"/>
      <c r="C51" s="1"/>
      <c r="D51" s="75"/>
      <c r="E51" s="1"/>
    </row>
    <row r="52" ht="15.75" customHeight="1">
      <c r="A52" s="1"/>
      <c r="B52" s="1"/>
      <c r="C52" s="1"/>
      <c r="D52" s="75"/>
      <c r="E52" s="1"/>
    </row>
    <row r="53" ht="15.75" customHeight="1">
      <c r="A53" s="1"/>
      <c r="B53" s="1"/>
      <c r="C53" s="1"/>
      <c r="D53" s="75"/>
      <c r="E53" s="1"/>
    </row>
    <row r="54" ht="15.75" customHeight="1">
      <c r="A54" s="1"/>
      <c r="B54" s="1"/>
      <c r="C54" s="1"/>
      <c r="D54" s="75"/>
      <c r="E54" s="1"/>
    </row>
    <row r="55" ht="15.75" customHeight="1">
      <c r="A55" s="1"/>
      <c r="B55" s="1"/>
      <c r="C55" s="1"/>
      <c r="D55" s="75"/>
      <c r="E55" s="1"/>
    </row>
    <row r="56" ht="15.75" customHeight="1">
      <c r="A56" s="1"/>
      <c r="B56" s="1"/>
      <c r="C56" s="1"/>
      <c r="D56" s="75"/>
      <c r="E56" s="1"/>
    </row>
    <row r="57" ht="15.75" customHeight="1">
      <c r="A57" s="1"/>
      <c r="B57" s="1"/>
      <c r="C57" s="1"/>
      <c r="D57" s="75"/>
      <c r="E57" s="1"/>
    </row>
    <row r="58" ht="15.75" customHeight="1">
      <c r="A58" s="1"/>
      <c r="B58" s="1"/>
      <c r="C58" s="1"/>
      <c r="D58" s="75"/>
      <c r="E58" s="1"/>
    </row>
    <row r="59" ht="15.75" customHeight="1">
      <c r="A59" s="1"/>
      <c r="B59" s="1"/>
      <c r="C59" s="1"/>
      <c r="D59" s="75"/>
      <c r="E59" s="1"/>
    </row>
    <row r="60" ht="15.75" customHeight="1">
      <c r="A60" s="1"/>
      <c r="B60" s="1"/>
      <c r="C60" s="1"/>
      <c r="D60" s="75"/>
      <c r="E60" s="1"/>
    </row>
    <row r="61" ht="15.75" customHeight="1">
      <c r="A61" s="1"/>
      <c r="B61" s="1"/>
      <c r="C61" s="1"/>
      <c r="D61" s="75"/>
      <c r="E61" s="1"/>
    </row>
    <row r="62" ht="15.75" customHeight="1">
      <c r="A62" s="1"/>
      <c r="B62" s="1"/>
      <c r="C62" s="1"/>
      <c r="D62" s="75"/>
      <c r="E62" s="1"/>
    </row>
    <row r="63" ht="15.75" customHeight="1">
      <c r="A63" s="1"/>
      <c r="B63" s="1"/>
      <c r="C63" s="1"/>
      <c r="D63" s="75"/>
      <c r="E63" s="1"/>
    </row>
    <row r="64" ht="15.75" customHeight="1">
      <c r="A64" s="1"/>
      <c r="B64" s="1"/>
      <c r="C64" s="1"/>
      <c r="D64" s="75"/>
      <c r="E64" s="1"/>
    </row>
    <row r="65" ht="15.75" customHeight="1">
      <c r="A65" s="1"/>
      <c r="B65" s="1"/>
      <c r="C65" s="1"/>
      <c r="D65" s="75"/>
      <c r="E65" s="1"/>
    </row>
    <row r="66" ht="15.75" customHeight="1">
      <c r="A66" s="1"/>
      <c r="B66" s="1"/>
      <c r="C66" s="1"/>
      <c r="D66" s="75"/>
      <c r="E66" s="1"/>
    </row>
    <row r="67" ht="15.75" customHeight="1">
      <c r="A67" s="1"/>
      <c r="B67" s="1"/>
      <c r="C67" s="1"/>
      <c r="D67" s="75"/>
      <c r="E67" s="1"/>
    </row>
    <row r="68" ht="15.75" customHeight="1">
      <c r="A68" s="1"/>
      <c r="B68" s="1"/>
      <c r="C68" s="1"/>
      <c r="D68" s="75"/>
      <c r="E68" s="1"/>
    </row>
    <row r="69" ht="15.75" customHeight="1">
      <c r="A69" s="1"/>
      <c r="B69" s="1"/>
      <c r="C69" s="1"/>
      <c r="D69" s="75"/>
      <c r="E69" s="1"/>
    </row>
    <row r="70" ht="15.75" customHeight="1">
      <c r="A70" s="1"/>
      <c r="B70" s="1"/>
      <c r="C70" s="1"/>
      <c r="D70" s="75"/>
      <c r="E70" s="1"/>
    </row>
    <row r="71" ht="15.75" customHeight="1">
      <c r="A71" s="1"/>
      <c r="B71" s="1"/>
      <c r="C71" s="1"/>
      <c r="D71" s="75"/>
      <c r="E71" s="1"/>
    </row>
    <row r="72" ht="15.75" customHeight="1">
      <c r="A72" s="1"/>
      <c r="B72" s="1"/>
      <c r="C72" s="1"/>
      <c r="D72" s="75"/>
      <c r="E72" s="1"/>
    </row>
    <row r="73" ht="15.75" customHeight="1">
      <c r="A73" s="1"/>
      <c r="B73" s="1"/>
      <c r="C73" s="1"/>
      <c r="D73" s="75"/>
      <c r="E73" s="1"/>
    </row>
    <row r="74" ht="15.75" customHeight="1">
      <c r="A74" s="1"/>
      <c r="B74" s="1"/>
      <c r="C74" s="1"/>
      <c r="D74" s="75"/>
      <c r="E74" s="1"/>
    </row>
    <row r="75" ht="15.75" customHeight="1">
      <c r="A75" s="1"/>
      <c r="B75" s="1"/>
      <c r="C75" s="1"/>
      <c r="D75" s="75"/>
      <c r="E75" s="1"/>
    </row>
    <row r="76" ht="15.75" customHeight="1">
      <c r="A76" s="1"/>
      <c r="B76" s="1"/>
      <c r="C76" s="1"/>
      <c r="D76" s="75"/>
      <c r="E76" s="1"/>
    </row>
    <row r="77" ht="15.75" customHeight="1">
      <c r="A77" s="1"/>
      <c r="B77" s="1"/>
      <c r="C77" s="1"/>
      <c r="D77" s="75"/>
      <c r="E77" s="1"/>
    </row>
    <row r="78" ht="15.75" customHeight="1">
      <c r="A78" s="1"/>
      <c r="B78" s="1"/>
      <c r="C78" s="1"/>
      <c r="D78" s="75"/>
      <c r="E78" s="1"/>
    </row>
    <row r="79" ht="15.75" customHeight="1">
      <c r="A79" s="1"/>
      <c r="B79" s="1"/>
      <c r="C79" s="1"/>
      <c r="D79" s="75"/>
      <c r="E79" s="1"/>
    </row>
    <row r="80" ht="15.75" customHeight="1">
      <c r="A80" s="1"/>
      <c r="B80" s="1"/>
      <c r="C80" s="1"/>
      <c r="D80" s="75"/>
      <c r="E80" s="1"/>
    </row>
    <row r="81" ht="15.75" customHeight="1">
      <c r="A81" s="1"/>
      <c r="B81" s="1"/>
      <c r="C81" s="1"/>
      <c r="D81" s="75"/>
      <c r="E81" s="1"/>
    </row>
    <row r="82" ht="15.75" customHeight="1">
      <c r="A82" s="1"/>
      <c r="B82" s="1"/>
      <c r="C82" s="1"/>
      <c r="D82" s="75"/>
      <c r="E82" s="1"/>
    </row>
    <row r="83" ht="15.75" customHeight="1">
      <c r="A83" s="1"/>
      <c r="B83" s="1"/>
      <c r="C83" s="1"/>
      <c r="D83" s="75"/>
      <c r="E83" s="1"/>
    </row>
    <row r="84" ht="15.75" customHeight="1">
      <c r="A84" s="1"/>
      <c r="B84" s="1"/>
      <c r="C84" s="1"/>
      <c r="D84" s="75"/>
      <c r="E84" s="1"/>
    </row>
    <row r="85" ht="15.75" customHeight="1">
      <c r="A85" s="1"/>
      <c r="B85" s="1"/>
      <c r="C85" s="1"/>
      <c r="D85" s="75"/>
      <c r="E85" s="1"/>
    </row>
    <row r="86" ht="15.75" customHeight="1">
      <c r="A86" s="1"/>
      <c r="B86" s="1"/>
      <c r="C86" s="1"/>
      <c r="D86" s="75"/>
      <c r="E86" s="1"/>
    </row>
    <row r="87" ht="15.75" customHeight="1">
      <c r="A87" s="1"/>
      <c r="B87" s="1"/>
      <c r="C87" s="1"/>
      <c r="D87" s="75"/>
      <c r="E87" s="1"/>
    </row>
    <row r="88" ht="15.75" customHeight="1">
      <c r="A88" s="1"/>
      <c r="B88" s="1"/>
      <c r="C88" s="1"/>
      <c r="D88" s="75"/>
      <c r="E88" s="1"/>
    </row>
    <row r="89" ht="15.75" customHeight="1">
      <c r="A89" s="1"/>
      <c r="B89" s="1"/>
      <c r="C89" s="1"/>
      <c r="D89" s="75"/>
      <c r="E89" s="1"/>
    </row>
    <row r="90" ht="15.75" customHeight="1">
      <c r="A90" s="1"/>
      <c r="B90" s="1"/>
      <c r="C90" s="1"/>
      <c r="D90" s="75"/>
      <c r="E90" s="1"/>
    </row>
    <row r="91" ht="15.75" customHeight="1">
      <c r="A91" s="1"/>
      <c r="B91" s="1"/>
      <c r="C91" s="1"/>
      <c r="D91" s="75"/>
      <c r="E91" s="1"/>
    </row>
    <row r="92" ht="15.75" customHeight="1">
      <c r="A92" s="1"/>
      <c r="B92" s="1"/>
      <c r="C92" s="1"/>
      <c r="D92" s="75"/>
      <c r="E92" s="1"/>
    </row>
    <row r="93" ht="15.75" customHeight="1">
      <c r="A93" s="1"/>
      <c r="B93" s="1"/>
      <c r="C93" s="1"/>
      <c r="D93" s="75"/>
      <c r="E93" s="1"/>
    </row>
    <row r="94" ht="15.75" customHeight="1">
      <c r="A94" s="1"/>
      <c r="B94" s="1"/>
      <c r="C94" s="1"/>
      <c r="D94" s="75"/>
      <c r="E94" s="1"/>
    </row>
    <row r="95" ht="15.75" customHeight="1">
      <c r="A95" s="1"/>
      <c r="B95" s="1"/>
      <c r="C95" s="1"/>
      <c r="D95" s="75"/>
      <c r="E95" s="1"/>
    </row>
    <row r="96" ht="15.75" customHeight="1">
      <c r="A96" s="1"/>
      <c r="B96" s="1"/>
      <c r="C96" s="1"/>
      <c r="D96" s="75"/>
      <c r="E96" s="1"/>
    </row>
    <row r="97" ht="15.75" customHeight="1">
      <c r="A97" s="1"/>
      <c r="B97" s="1"/>
      <c r="C97" s="1"/>
      <c r="D97" s="75"/>
      <c r="E97" s="1"/>
    </row>
    <row r="98" ht="15.75" customHeight="1">
      <c r="A98" s="1"/>
      <c r="B98" s="1"/>
      <c r="C98" s="1"/>
      <c r="D98" s="75"/>
      <c r="E98" s="1"/>
    </row>
    <row r="99" ht="15.75" customHeight="1">
      <c r="A99" s="1"/>
      <c r="B99" s="1"/>
      <c r="C99" s="1"/>
      <c r="D99" s="75"/>
      <c r="E99" s="1"/>
    </row>
    <row r="100" ht="15.75" customHeight="1">
      <c r="A100" s="1"/>
      <c r="B100" s="1"/>
      <c r="C100" s="1"/>
      <c r="D100" s="75"/>
      <c r="E100" s="1"/>
    </row>
    <row r="101" ht="15.75" customHeight="1">
      <c r="A101" s="1"/>
      <c r="B101" s="1"/>
      <c r="C101" s="1"/>
      <c r="D101" s="75"/>
      <c r="E101" s="1"/>
    </row>
    <row r="102" ht="15.75" customHeight="1">
      <c r="A102" s="1"/>
      <c r="B102" s="1"/>
      <c r="C102" s="1"/>
      <c r="D102" s="75"/>
      <c r="E102" s="1"/>
    </row>
    <row r="103" ht="15.75" customHeight="1">
      <c r="A103" s="1"/>
      <c r="B103" s="1"/>
      <c r="C103" s="1"/>
      <c r="D103" s="75"/>
      <c r="E103" s="1"/>
    </row>
    <row r="104" ht="15.75" customHeight="1">
      <c r="A104" s="1"/>
      <c r="B104" s="1"/>
      <c r="C104" s="1"/>
      <c r="D104" s="75"/>
      <c r="E104" s="1"/>
    </row>
    <row r="105" ht="15.75" customHeight="1">
      <c r="A105" s="1"/>
      <c r="B105" s="1"/>
      <c r="C105" s="1"/>
      <c r="D105" s="75"/>
      <c r="E105" s="1"/>
    </row>
    <row r="106" ht="15.75" customHeight="1">
      <c r="A106" s="1"/>
      <c r="B106" s="1"/>
      <c r="C106" s="1"/>
      <c r="D106" s="75"/>
      <c r="E106" s="1"/>
    </row>
    <row r="107" ht="15.75" customHeight="1">
      <c r="A107" s="1"/>
      <c r="B107" s="1"/>
      <c r="C107" s="1"/>
      <c r="D107" s="75"/>
      <c r="E107" s="1"/>
    </row>
    <row r="108" ht="15.75" customHeight="1">
      <c r="A108" s="1"/>
      <c r="B108" s="1"/>
      <c r="C108" s="1"/>
      <c r="D108" s="75"/>
      <c r="E108" s="1"/>
    </row>
    <row r="109" ht="15.75" customHeight="1">
      <c r="A109" s="1"/>
      <c r="B109" s="1"/>
      <c r="C109" s="1"/>
      <c r="D109" s="75"/>
      <c r="E109" s="1"/>
    </row>
    <row r="110" ht="15.75" customHeight="1">
      <c r="A110" s="1"/>
      <c r="B110" s="1"/>
      <c r="C110" s="1"/>
      <c r="D110" s="75"/>
      <c r="E110" s="1"/>
    </row>
    <row r="111" ht="15.75" customHeight="1">
      <c r="A111" s="1"/>
      <c r="B111" s="1"/>
      <c r="C111" s="1"/>
      <c r="D111" s="75"/>
      <c r="E111" s="1"/>
    </row>
    <row r="112" ht="15.75" customHeight="1">
      <c r="A112" s="1"/>
      <c r="B112" s="1"/>
      <c r="C112" s="1"/>
      <c r="D112" s="75"/>
      <c r="E112" s="1"/>
    </row>
    <row r="113" ht="15.75" customHeight="1">
      <c r="A113" s="1"/>
      <c r="B113" s="1"/>
      <c r="C113" s="1"/>
      <c r="D113" s="75"/>
      <c r="E113" s="1"/>
    </row>
    <row r="114" ht="15.75" customHeight="1">
      <c r="A114" s="1"/>
      <c r="B114" s="1"/>
      <c r="C114" s="1"/>
      <c r="D114" s="75"/>
      <c r="E114" s="1"/>
    </row>
    <row r="115" ht="15.75" customHeight="1">
      <c r="A115" s="1"/>
      <c r="B115" s="1"/>
      <c r="C115" s="1"/>
      <c r="D115" s="75"/>
      <c r="E115" s="1"/>
    </row>
    <row r="116" ht="15.75" customHeight="1">
      <c r="A116" s="1"/>
      <c r="B116" s="1"/>
      <c r="C116" s="1"/>
      <c r="D116" s="75"/>
      <c r="E116" s="1"/>
    </row>
    <row r="117" ht="15.75" customHeight="1">
      <c r="A117" s="1"/>
      <c r="B117" s="1"/>
      <c r="C117" s="1"/>
      <c r="D117" s="75"/>
      <c r="E117" s="1"/>
    </row>
    <row r="118" ht="15.75" customHeight="1">
      <c r="A118" s="1"/>
      <c r="B118" s="1"/>
      <c r="C118" s="1"/>
      <c r="D118" s="75"/>
      <c r="E118" s="1"/>
    </row>
    <row r="119" ht="15.75" customHeight="1">
      <c r="A119" s="1"/>
      <c r="B119" s="1"/>
      <c r="C119" s="1"/>
      <c r="D119" s="75"/>
      <c r="E119" s="1"/>
    </row>
    <row r="120" ht="15.75" customHeight="1">
      <c r="A120" s="1"/>
      <c r="B120" s="1"/>
      <c r="C120" s="1"/>
      <c r="D120" s="75"/>
      <c r="E120" s="1"/>
    </row>
    <row r="121" ht="15.75" customHeight="1">
      <c r="A121" s="1"/>
      <c r="B121" s="1"/>
      <c r="C121" s="1"/>
      <c r="D121" s="75"/>
      <c r="E121" s="1"/>
    </row>
    <row r="122" ht="15.75" customHeight="1">
      <c r="A122" s="1"/>
      <c r="B122" s="1"/>
      <c r="C122" s="1"/>
      <c r="D122" s="75"/>
      <c r="E122" s="1"/>
    </row>
    <row r="123" ht="15.75" customHeight="1">
      <c r="A123" s="1"/>
      <c r="B123" s="1"/>
      <c r="C123" s="1"/>
      <c r="D123" s="75"/>
      <c r="E123" s="1"/>
    </row>
    <row r="124" ht="15.75" customHeight="1">
      <c r="A124" s="1"/>
      <c r="B124" s="1"/>
      <c r="C124" s="1"/>
      <c r="D124" s="75"/>
      <c r="E124" s="1"/>
    </row>
    <row r="125" ht="15.75" customHeight="1">
      <c r="A125" s="1"/>
      <c r="B125" s="1"/>
      <c r="C125" s="1"/>
      <c r="D125" s="75"/>
      <c r="E125" s="1"/>
    </row>
    <row r="126" ht="15.75" customHeight="1">
      <c r="A126" s="1"/>
      <c r="B126" s="1"/>
      <c r="C126" s="1"/>
      <c r="D126" s="75"/>
      <c r="E126" s="1"/>
    </row>
    <row r="127" ht="15.75" customHeight="1">
      <c r="A127" s="1"/>
      <c r="B127" s="1"/>
      <c r="C127" s="1"/>
      <c r="D127" s="75"/>
      <c r="E127" s="1"/>
    </row>
    <row r="128" ht="15.75" customHeight="1">
      <c r="A128" s="1"/>
      <c r="B128" s="1"/>
      <c r="C128" s="1"/>
      <c r="D128" s="75"/>
      <c r="E128" s="1"/>
    </row>
    <row r="129" ht="15.75" customHeight="1">
      <c r="A129" s="1"/>
      <c r="B129" s="1"/>
      <c r="C129" s="1"/>
      <c r="D129" s="75"/>
      <c r="E129" s="1"/>
    </row>
    <row r="130" ht="15.75" customHeight="1">
      <c r="A130" s="1"/>
      <c r="B130" s="1"/>
      <c r="C130" s="1"/>
      <c r="D130" s="75"/>
      <c r="E130" s="1"/>
    </row>
    <row r="131" ht="15.75" customHeight="1">
      <c r="A131" s="1"/>
      <c r="B131" s="1"/>
      <c r="C131" s="1"/>
      <c r="D131" s="75"/>
      <c r="E131" s="1"/>
    </row>
    <row r="132" ht="15.75" customHeight="1">
      <c r="A132" s="1"/>
      <c r="B132" s="1"/>
      <c r="C132" s="1"/>
      <c r="D132" s="75"/>
      <c r="E132" s="1"/>
    </row>
    <row r="133" ht="15.75" customHeight="1">
      <c r="A133" s="1"/>
      <c r="B133" s="1"/>
      <c r="C133" s="1"/>
      <c r="D133" s="75"/>
      <c r="E133" s="1"/>
    </row>
    <row r="134" ht="15.75" customHeight="1">
      <c r="A134" s="1"/>
      <c r="B134" s="1"/>
      <c r="C134" s="1"/>
      <c r="D134" s="75"/>
      <c r="E134" s="1"/>
    </row>
    <row r="135" ht="15.75" customHeight="1">
      <c r="A135" s="1"/>
      <c r="B135" s="1"/>
      <c r="C135" s="1"/>
      <c r="D135" s="75"/>
      <c r="E135" s="1"/>
    </row>
    <row r="136" ht="15.75" customHeight="1">
      <c r="A136" s="1"/>
      <c r="B136" s="1"/>
      <c r="C136" s="1"/>
      <c r="D136" s="75"/>
      <c r="E136" s="1"/>
    </row>
    <row r="137" ht="15.75" customHeight="1">
      <c r="A137" s="1"/>
      <c r="B137" s="1"/>
      <c r="C137" s="1"/>
      <c r="D137" s="75"/>
      <c r="E137" s="1"/>
    </row>
    <row r="138" ht="15.75" customHeight="1">
      <c r="A138" s="1"/>
      <c r="B138" s="1"/>
      <c r="C138" s="1"/>
      <c r="D138" s="75"/>
      <c r="E138" s="1"/>
    </row>
    <row r="139" ht="15.75" customHeight="1">
      <c r="A139" s="1"/>
      <c r="B139" s="1"/>
      <c r="C139" s="1"/>
      <c r="D139" s="75"/>
      <c r="E139" s="1"/>
    </row>
    <row r="140" ht="15.75" customHeight="1">
      <c r="A140" s="1"/>
      <c r="B140" s="1"/>
      <c r="C140" s="1"/>
      <c r="D140" s="75"/>
      <c r="E140" s="1"/>
    </row>
    <row r="141" ht="15.75" customHeight="1">
      <c r="A141" s="1"/>
      <c r="B141" s="1"/>
      <c r="C141" s="1"/>
      <c r="D141" s="75"/>
      <c r="E141" s="1"/>
    </row>
    <row r="142" ht="15.75" customHeight="1">
      <c r="A142" s="1"/>
      <c r="B142" s="1"/>
      <c r="C142" s="1"/>
      <c r="D142" s="75"/>
      <c r="E142" s="1"/>
    </row>
    <row r="143" ht="15.75" customHeight="1">
      <c r="A143" s="1"/>
      <c r="B143" s="1"/>
      <c r="C143" s="1"/>
      <c r="D143" s="75"/>
      <c r="E143" s="1"/>
    </row>
    <row r="144" ht="15.75" customHeight="1">
      <c r="A144" s="1"/>
      <c r="B144" s="1"/>
      <c r="C144" s="1"/>
      <c r="D144" s="75"/>
      <c r="E144" s="1"/>
    </row>
    <row r="145" ht="15.75" customHeight="1">
      <c r="A145" s="1"/>
      <c r="B145" s="1"/>
      <c r="C145" s="1"/>
      <c r="D145" s="75"/>
      <c r="E145" s="1"/>
    </row>
    <row r="146" ht="15.75" customHeight="1">
      <c r="A146" s="1"/>
      <c r="B146" s="1"/>
      <c r="C146" s="1"/>
      <c r="D146" s="75"/>
      <c r="E146" s="1"/>
    </row>
    <row r="147" ht="15.75" customHeight="1">
      <c r="A147" s="1"/>
      <c r="B147" s="1"/>
      <c r="C147" s="1"/>
      <c r="D147" s="75"/>
      <c r="E147" s="1"/>
    </row>
    <row r="148" ht="15.75" customHeight="1">
      <c r="A148" s="1"/>
      <c r="B148" s="1"/>
      <c r="C148" s="1"/>
      <c r="D148" s="75"/>
      <c r="E148" s="1"/>
    </row>
    <row r="149" ht="15.75" customHeight="1">
      <c r="A149" s="1"/>
      <c r="B149" s="1"/>
      <c r="C149" s="1"/>
      <c r="D149" s="75"/>
      <c r="E149" s="1"/>
    </row>
    <row r="150" ht="15.75" customHeight="1">
      <c r="A150" s="1"/>
      <c r="B150" s="1"/>
      <c r="C150" s="1"/>
      <c r="D150" s="75"/>
      <c r="E150" s="1"/>
    </row>
    <row r="151" ht="15.75" customHeight="1">
      <c r="A151" s="1"/>
      <c r="B151" s="1"/>
      <c r="C151" s="1"/>
      <c r="D151" s="75"/>
      <c r="E151" s="1"/>
    </row>
    <row r="152" ht="15.75" customHeight="1">
      <c r="A152" s="1"/>
      <c r="B152" s="1"/>
      <c r="C152" s="1"/>
      <c r="D152" s="75"/>
      <c r="E152" s="1"/>
    </row>
    <row r="153" ht="15.75" customHeight="1">
      <c r="A153" s="1"/>
      <c r="B153" s="1"/>
      <c r="C153" s="1"/>
      <c r="D153" s="75"/>
      <c r="E153" s="1"/>
    </row>
    <row r="154" ht="15.75" customHeight="1">
      <c r="A154" s="1"/>
      <c r="B154" s="1"/>
      <c r="C154" s="1"/>
      <c r="D154" s="75"/>
      <c r="E154" s="1"/>
    </row>
    <row r="155" ht="15.75" customHeight="1">
      <c r="A155" s="1"/>
      <c r="B155" s="1"/>
      <c r="C155" s="1"/>
      <c r="D155" s="75"/>
      <c r="E155" s="1"/>
    </row>
    <row r="156" ht="15.75" customHeight="1">
      <c r="A156" s="1"/>
      <c r="B156" s="1"/>
      <c r="C156" s="1"/>
      <c r="D156" s="75"/>
      <c r="E156" s="1"/>
    </row>
    <row r="157" ht="15.75" customHeight="1">
      <c r="A157" s="1"/>
      <c r="B157" s="1"/>
      <c r="C157" s="1"/>
      <c r="D157" s="75"/>
      <c r="E157" s="1"/>
    </row>
    <row r="158" ht="15.75" customHeight="1">
      <c r="A158" s="1"/>
      <c r="B158" s="1"/>
      <c r="C158" s="1"/>
      <c r="D158" s="75"/>
      <c r="E158" s="1"/>
    </row>
    <row r="159" ht="15.75" customHeight="1">
      <c r="A159" s="1"/>
      <c r="B159" s="1"/>
      <c r="C159" s="1"/>
      <c r="D159" s="75"/>
      <c r="E159" s="1"/>
    </row>
    <row r="160" ht="15.75" customHeight="1">
      <c r="A160" s="1"/>
      <c r="B160" s="1"/>
      <c r="C160" s="1"/>
      <c r="D160" s="75"/>
      <c r="E160" s="1"/>
    </row>
    <row r="161" ht="15.75" customHeight="1">
      <c r="A161" s="1"/>
      <c r="B161" s="1"/>
      <c r="C161" s="1"/>
      <c r="D161" s="75"/>
      <c r="E161" s="1"/>
    </row>
    <row r="162" ht="15.75" customHeight="1">
      <c r="A162" s="1"/>
      <c r="B162" s="1"/>
      <c r="C162" s="1"/>
      <c r="D162" s="75"/>
      <c r="E162" s="1"/>
    </row>
    <row r="163" ht="15.75" customHeight="1">
      <c r="A163" s="1"/>
      <c r="B163" s="1"/>
      <c r="C163" s="1"/>
      <c r="D163" s="75"/>
      <c r="E163" s="1"/>
    </row>
    <row r="164" ht="15.75" customHeight="1">
      <c r="A164" s="1"/>
      <c r="B164" s="1"/>
      <c r="C164" s="1"/>
      <c r="D164" s="75"/>
      <c r="E164" s="1"/>
    </row>
    <row r="165" ht="15.75" customHeight="1">
      <c r="A165" s="1"/>
      <c r="B165" s="1"/>
      <c r="C165" s="1"/>
      <c r="D165" s="75"/>
      <c r="E165" s="1"/>
    </row>
    <row r="166" ht="15.75" customHeight="1">
      <c r="A166" s="1"/>
      <c r="B166" s="1"/>
      <c r="C166" s="1"/>
      <c r="D166" s="75"/>
      <c r="E166" s="1"/>
    </row>
    <row r="167" ht="15.75" customHeight="1">
      <c r="A167" s="1"/>
      <c r="B167" s="1"/>
      <c r="C167" s="1"/>
      <c r="D167" s="75"/>
      <c r="E167" s="1"/>
    </row>
    <row r="168" ht="15.75" customHeight="1">
      <c r="A168" s="1"/>
      <c r="B168" s="1"/>
      <c r="C168" s="1"/>
      <c r="D168" s="75"/>
      <c r="E168" s="1"/>
    </row>
    <row r="169" ht="15.75" customHeight="1">
      <c r="A169" s="1"/>
      <c r="B169" s="1"/>
      <c r="C169" s="1"/>
      <c r="D169" s="75"/>
      <c r="E169" s="1"/>
    </row>
    <row r="170" ht="15.75" customHeight="1">
      <c r="A170" s="1"/>
      <c r="B170" s="1"/>
      <c r="C170" s="1"/>
      <c r="D170" s="75"/>
      <c r="E170" s="1"/>
    </row>
    <row r="171" ht="15.75" customHeight="1">
      <c r="A171" s="1"/>
      <c r="B171" s="1"/>
      <c r="C171" s="1"/>
      <c r="D171" s="75"/>
      <c r="E171" s="1"/>
    </row>
    <row r="172" ht="15.75" customHeight="1">
      <c r="A172" s="1"/>
      <c r="B172" s="1"/>
      <c r="C172" s="1"/>
      <c r="D172" s="75"/>
      <c r="E172" s="1"/>
    </row>
    <row r="173" ht="15.75" customHeight="1">
      <c r="A173" s="1"/>
      <c r="B173" s="1"/>
      <c r="C173" s="1"/>
      <c r="D173" s="75"/>
      <c r="E173" s="1"/>
    </row>
    <row r="174" ht="15.75" customHeight="1">
      <c r="A174" s="1"/>
      <c r="B174" s="1"/>
      <c r="C174" s="1"/>
      <c r="D174" s="75"/>
      <c r="E174" s="1"/>
    </row>
    <row r="175" ht="15.75" customHeight="1">
      <c r="A175" s="1"/>
      <c r="B175" s="1"/>
      <c r="C175" s="1"/>
      <c r="D175" s="75"/>
      <c r="E175" s="1"/>
    </row>
    <row r="176" ht="15.75" customHeight="1">
      <c r="A176" s="1"/>
      <c r="B176" s="1"/>
      <c r="C176" s="1"/>
      <c r="D176" s="75"/>
      <c r="E176" s="1"/>
    </row>
    <row r="177" ht="15.75" customHeight="1">
      <c r="A177" s="1"/>
      <c r="B177" s="1"/>
      <c r="C177" s="1"/>
      <c r="D177" s="75"/>
      <c r="E177" s="1"/>
    </row>
    <row r="178" ht="15.75" customHeight="1">
      <c r="A178" s="1"/>
      <c r="B178" s="1"/>
      <c r="C178" s="1"/>
      <c r="D178" s="75"/>
      <c r="E178" s="1"/>
    </row>
    <row r="179" ht="15.75" customHeight="1">
      <c r="A179" s="1"/>
      <c r="B179" s="1"/>
      <c r="C179" s="1"/>
      <c r="D179" s="75"/>
      <c r="E179" s="1"/>
    </row>
    <row r="180" ht="15.75" customHeight="1">
      <c r="A180" s="1"/>
      <c r="B180" s="1"/>
      <c r="C180" s="1"/>
      <c r="D180" s="75"/>
      <c r="E180" s="1"/>
    </row>
    <row r="181" ht="15.75" customHeight="1">
      <c r="A181" s="1"/>
      <c r="B181" s="1"/>
      <c r="C181" s="1"/>
      <c r="D181" s="75"/>
      <c r="E181" s="1"/>
    </row>
    <row r="182" ht="15.75" customHeight="1">
      <c r="A182" s="1"/>
      <c r="B182" s="1"/>
      <c r="C182" s="1"/>
      <c r="D182" s="75"/>
      <c r="E182" s="1"/>
    </row>
    <row r="183" ht="15.75" customHeight="1">
      <c r="A183" s="1"/>
      <c r="B183" s="1"/>
      <c r="C183" s="1"/>
      <c r="D183" s="75"/>
      <c r="E183" s="1"/>
    </row>
    <row r="184" ht="15.75" customHeight="1">
      <c r="A184" s="1"/>
      <c r="B184" s="1"/>
      <c r="C184" s="1"/>
      <c r="D184" s="75"/>
      <c r="E184" s="1"/>
    </row>
    <row r="185" ht="15.75" customHeight="1">
      <c r="A185" s="1"/>
      <c r="B185" s="1"/>
      <c r="C185" s="1"/>
      <c r="D185" s="75"/>
      <c r="E185" s="1"/>
    </row>
    <row r="186" ht="15.75" customHeight="1">
      <c r="A186" s="1"/>
      <c r="B186" s="1"/>
      <c r="C186" s="1"/>
      <c r="D186" s="75"/>
      <c r="E186" s="1"/>
    </row>
    <row r="187" ht="15.75" customHeight="1">
      <c r="A187" s="1"/>
      <c r="B187" s="1"/>
      <c r="C187" s="1"/>
      <c r="D187" s="75"/>
      <c r="E187" s="1"/>
    </row>
    <row r="188" ht="15.75" customHeight="1">
      <c r="A188" s="1"/>
      <c r="B188" s="1"/>
      <c r="C188" s="1"/>
      <c r="D188" s="75"/>
      <c r="E188" s="1"/>
    </row>
    <row r="189" ht="15.75" customHeight="1">
      <c r="A189" s="1"/>
      <c r="B189" s="1"/>
      <c r="C189" s="1"/>
      <c r="D189" s="75"/>
      <c r="E189" s="1"/>
    </row>
    <row r="190" ht="15.75" customHeight="1">
      <c r="A190" s="1"/>
      <c r="B190" s="1"/>
      <c r="C190" s="1"/>
      <c r="D190" s="75"/>
      <c r="E190" s="1"/>
    </row>
    <row r="191" ht="15.75" customHeight="1">
      <c r="A191" s="1"/>
      <c r="B191" s="1"/>
      <c r="C191" s="1"/>
      <c r="D191" s="75"/>
      <c r="E191" s="1"/>
    </row>
    <row r="192" ht="15.75" customHeight="1">
      <c r="A192" s="1"/>
      <c r="B192" s="1"/>
      <c r="C192" s="1"/>
      <c r="D192" s="75"/>
      <c r="E192" s="1"/>
    </row>
    <row r="193" ht="15.75" customHeight="1">
      <c r="A193" s="1"/>
      <c r="B193" s="1"/>
      <c r="C193" s="1"/>
      <c r="D193" s="75"/>
      <c r="E193" s="1"/>
    </row>
    <row r="194" ht="15.75" customHeight="1">
      <c r="A194" s="1"/>
      <c r="B194" s="1"/>
      <c r="C194" s="1"/>
      <c r="D194" s="75"/>
      <c r="E194" s="1"/>
    </row>
    <row r="195" ht="15.75" customHeight="1">
      <c r="A195" s="1"/>
      <c r="B195" s="1"/>
      <c r="C195" s="1"/>
      <c r="D195" s="75"/>
      <c r="E195" s="1"/>
    </row>
    <row r="196" ht="15.75" customHeight="1">
      <c r="A196" s="1"/>
      <c r="B196" s="1"/>
      <c r="C196" s="1"/>
      <c r="D196" s="75"/>
      <c r="E196" s="1"/>
    </row>
    <row r="197" ht="15.75" customHeight="1">
      <c r="A197" s="1"/>
      <c r="B197" s="1"/>
      <c r="C197" s="1"/>
      <c r="D197" s="75"/>
      <c r="E197" s="1"/>
    </row>
    <row r="198" ht="15.75" customHeight="1">
      <c r="A198" s="1"/>
      <c r="B198" s="1"/>
      <c r="C198" s="1"/>
      <c r="D198" s="75"/>
      <c r="E198" s="1"/>
    </row>
    <row r="199" ht="15.75" customHeight="1">
      <c r="A199" s="1"/>
      <c r="B199" s="1"/>
      <c r="C199" s="1"/>
      <c r="D199" s="75"/>
      <c r="E199" s="1"/>
    </row>
    <row r="200" ht="15.75" customHeight="1">
      <c r="A200" s="1"/>
      <c r="B200" s="1"/>
      <c r="C200" s="1"/>
      <c r="D200" s="75"/>
      <c r="E200" s="1"/>
    </row>
    <row r="201" ht="15.75" customHeight="1">
      <c r="A201" s="1"/>
      <c r="B201" s="1"/>
      <c r="C201" s="1"/>
      <c r="D201" s="75"/>
      <c r="E201" s="1"/>
    </row>
    <row r="202" ht="15.75" customHeight="1">
      <c r="A202" s="1"/>
      <c r="B202" s="1"/>
      <c r="C202" s="1"/>
      <c r="D202" s="75"/>
      <c r="E202" s="1"/>
    </row>
    <row r="203" ht="15.75" customHeight="1">
      <c r="A203" s="1"/>
      <c r="B203" s="1"/>
      <c r="C203" s="1"/>
      <c r="D203" s="75"/>
      <c r="E203" s="1"/>
    </row>
    <row r="204" ht="15.75" customHeight="1">
      <c r="A204" s="1"/>
      <c r="B204" s="1"/>
      <c r="C204" s="1"/>
      <c r="D204" s="75"/>
      <c r="E204" s="1"/>
    </row>
    <row r="205" ht="15.75" customHeight="1">
      <c r="A205" s="1"/>
      <c r="B205" s="1"/>
      <c r="C205" s="1"/>
      <c r="D205" s="75"/>
      <c r="E205" s="1"/>
    </row>
    <row r="206" ht="15.75" customHeight="1">
      <c r="A206" s="1"/>
      <c r="B206" s="1"/>
      <c r="C206" s="1"/>
      <c r="D206" s="75"/>
      <c r="E206" s="1"/>
    </row>
    <row r="207" ht="15.75" customHeight="1">
      <c r="A207" s="1"/>
      <c r="B207" s="1"/>
      <c r="C207" s="1"/>
      <c r="D207" s="75"/>
      <c r="E207" s="1"/>
    </row>
    <row r="208" ht="15.75" customHeight="1">
      <c r="A208" s="1"/>
      <c r="B208" s="1"/>
      <c r="C208" s="1"/>
      <c r="D208" s="75"/>
      <c r="E208" s="1"/>
    </row>
    <row r="209" ht="15.75" customHeight="1">
      <c r="A209" s="1"/>
      <c r="B209" s="1"/>
      <c r="C209" s="1"/>
      <c r="D209" s="75"/>
      <c r="E209" s="1"/>
    </row>
    <row r="210" ht="15.75" customHeight="1">
      <c r="A210" s="1"/>
      <c r="B210" s="1"/>
      <c r="C210" s="1"/>
      <c r="D210" s="75"/>
      <c r="E210" s="1"/>
    </row>
    <row r="211" ht="15.75" customHeight="1">
      <c r="A211" s="1"/>
      <c r="B211" s="1"/>
      <c r="C211" s="1"/>
      <c r="D211" s="75"/>
      <c r="E211" s="1"/>
    </row>
    <row r="212" ht="15.75" customHeight="1">
      <c r="A212" s="1"/>
      <c r="B212" s="1"/>
      <c r="C212" s="1"/>
      <c r="D212" s="75"/>
      <c r="E212" s="1"/>
    </row>
    <row r="213" ht="15.75" customHeight="1">
      <c r="A213" s="1"/>
      <c r="B213" s="1"/>
      <c r="C213" s="1"/>
      <c r="D213" s="75"/>
      <c r="E213" s="1"/>
    </row>
    <row r="214" ht="15.75" customHeight="1">
      <c r="A214" s="1"/>
      <c r="B214" s="1"/>
      <c r="C214" s="1"/>
      <c r="D214" s="75"/>
      <c r="E214" s="1"/>
    </row>
    <row r="215" ht="15.75" customHeight="1">
      <c r="A215" s="1"/>
      <c r="B215" s="1"/>
      <c r="C215" s="1"/>
      <c r="D215" s="75"/>
      <c r="E215" s="1"/>
    </row>
    <row r="216" ht="15.75" customHeight="1">
      <c r="A216" s="1"/>
      <c r="B216" s="1"/>
      <c r="C216" s="1"/>
      <c r="D216" s="75"/>
      <c r="E216" s="1"/>
    </row>
    <row r="217" ht="15.75" customHeight="1">
      <c r="A217" s="1"/>
      <c r="B217" s="1"/>
      <c r="C217" s="1"/>
      <c r="D217" s="75"/>
      <c r="E217" s="1"/>
    </row>
    <row r="218" ht="15.75" customHeight="1">
      <c r="A218" s="1"/>
      <c r="B218" s="1"/>
      <c r="C218" s="1"/>
      <c r="D218" s="75"/>
      <c r="E218" s="1"/>
    </row>
    <row r="219" ht="15.75" customHeight="1">
      <c r="A219" s="1"/>
      <c r="B219" s="1"/>
      <c r="C219" s="1"/>
      <c r="D219" s="75"/>
      <c r="E219" s="1"/>
    </row>
    <row r="220" ht="15.75" customHeight="1">
      <c r="A220" s="1"/>
      <c r="B220" s="1"/>
      <c r="C220" s="1"/>
      <c r="D220" s="75"/>
      <c r="E220" s="1"/>
    </row>
    <row r="221" ht="15.75" customHeight="1">
      <c r="A221" s="1"/>
      <c r="B221" s="1"/>
      <c r="C221" s="1"/>
      <c r="D221" s="75"/>
      <c r="E221" s="1"/>
    </row>
    <row r="222" ht="15.75" customHeight="1">
      <c r="A222" s="1"/>
      <c r="B222" s="1"/>
      <c r="C222" s="1"/>
      <c r="D222" s="75"/>
      <c r="E222" s="1"/>
    </row>
    <row r="223" ht="15.75" customHeight="1">
      <c r="A223" s="1"/>
      <c r="B223" s="1"/>
      <c r="C223" s="1"/>
      <c r="D223" s="75"/>
      <c r="E223" s="1"/>
    </row>
    <row r="224" ht="15.75" customHeight="1">
      <c r="A224" s="1"/>
      <c r="B224" s="1"/>
      <c r="C224" s="1"/>
      <c r="D224" s="75"/>
      <c r="E224" s="1"/>
    </row>
    <row r="225" ht="15.75" customHeight="1">
      <c r="A225" s="1"/>
      <c r="B225" s="1"/>
      <c r="C225" s="1"/>
      <c r="D225" s="75"/>
      <c r="E225" s="1"/>
    </row>
    <row r="226" ht="15.75" customHeight="1">
      <c r="A226" s="1"/>
      <c r="B226" s="1"/>
      <c r="C226" s="1"/>
      <c r="D226" s="75"/>
      <c r="E226" s="1"/>
    </row>
    <row r="227" ht="15.75" customHeight="1">
      <c r="A227" s="1"/>
      <c r="B227" s="1"/>
      <c r="C227" s="1"/>
      <c r="D227" s="75"/>
      <c r="E227" s="1"/>
    </row>
    <row r="228" ht="15.75" customHeight="1">
      <c r="A228" s="1"/>
      <c r="B228" s="1"/>
      <c r="C228" s="1"/>
      <c r="D228" s="75"/>
      <c r="E228" s="1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0.43"/>
    <col customWidth="1" min="2" max="2" width="10.14"/>
    <col customWidth="1" min="3" max="3" width="22.57"/>
    <col customWidth="1" min="4" max="4" width="10.29"/>
    <col customWidth="1" min="5" max="5" width="24.0"/>
    <col customWidth="1" min="6" max="6" width="7.57"/>
    <col customWidth="1" min="7" max="7" width="19.71"/>
    <col customWidth="1" min="8" max="8" width="9.0"/>
    <col customWidth="1" min="9" max="12" width="7.57"/>
    <col customWidth="1" min="13" max="13" width="4.0"/>
    <col customWidth="1" min="14" max="26" width="7.57"/>
  </cols>
  <sheetData>
    <row r="1">
      <c r="A1" s="74" t="s">
        <v>63</v>
      </c>
      <c r="B1" s="74" t="s">
        <v>361</v>
      </c>
      <c r="C1" s="74" t="s">
        <v>61</v>
      </c>
      <c r="D1" s="74" t="s">
        <v>362</v>
      </c>
      <c r="E1" s="74" t="s">
        <v>363</v>
      </c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>
      <c r="A2" s="80">
        <v>40546.0</v>
      </c>
      <c r="B2" s="1" t="s">
        <v>364</v>
      </c>
      <c r="C2" s="1" t="s">
        <v>14</v>
      </c>
      <c r="D2" s="75">
        <v>-154.45</v>
      </c>
      <c r="E2" s="1"/>
      <c r="G2" s="1"/>
      <c r="H2" s="1"/>
      <c r="M2" s="1"/>
    </row>
    <row r="3">
      <c r="A3" s="80">
        <v>40714.0</v>
      </c>
      <c r="B3" s="1" t="s">
        <v>364</v>
      </c>
      <c r="C3" s="1" t="s">
        <v>14</v>
      </c>
      <c r="D3" s="75">
        <v>-1033.51</v>
      </c>
      <c r="E3" s="1"/>
      <c r="G3" s="1"/>
      <c r="H3" s="1"/>
      <c r="M3" s="1"/>
    </row>
    <row r="4">
      <c r="A4" s="80">
        <v>40812.0</v>
      </c>
      <c r="B4" s="1" t="s">
        <v>364</v>
      </c>
      <c r="C4" s="1" t="s">
        <v>14</v>
      </c>
      <c r="D4" s="75">
        <v>-28.34</v>
      </c>
      <c r="E4" s="1"/>
      <c r="G4" s="1"/>
      <c r="H4" s="1"/>
      <c r="M4" s="1"/>
    </row>
    <row r="5">
      <c r="A5" s="80">
        <v>40674.0</v>
      </c>
      <c r="B5" s="1" t="s">
        <v>364</v>
      </c>
      <c r="C5" s="1" t="s">
        <v>22</v>
      </c>
      <c r="D5" s="75">
        <v>2788.82</v>
      </c>
      <c r="E5" s="1"/>
      <c r="G5" s="1"/>
      <c r="H5" s="1"/>
      <c r="M5" s="1"/>
    </row>
    <row r="6">
      <c r="A6" s="80">
        <v>40828.0</v>
      </c>
      <c r="B6" s="1" t="s">
        <v>364</v>
      </c>
      <c r="C6" s="1" t="s">
        <v>22</v>
      </c>
      <c r="D6" s="75">
        <v>3288.82</v>
      </c>
      <c r="E6" s="1"/>
      <c r="G6" s="1"/>
      <c r="H6" s="1"/>
      <c r="M6" s="1"/>
    </row>
    <row r="7">
      <c r="A7" s="80">
        <v>40647.0</v>
      </c>
      <c r="B7" s="1" t="s">
        <v>385</v>
      </c>
      <c r="C7" s="1" t="s">
        <v>22</v>
      </c>
      <c r="D7" s="75">
        <v>-3652.49</v>
      </c>
      <c r="E7" s="1"/>
      <c r="G7" s="1"/>
      <c r="H7" s="1"/>
      <c r="M7" s="1"/>
    </row>
    <row r="8">
      <c r="A8" s="80">
        <v>40829.0</v>
      </c>
      <c r="B8" s="1" t="s">
        <v>385</v>
      </c>
      <c r="C8" s="1" t="s">
        <v>22</v>
      </c>
      <c r="D8" s="75">
        <v>-3652.49</v>
      </c>
      <c r="E8" s="1"/>
      <c r="G8" s="1"/>
      <c r="H8" s="1"/>
      <c r="M8" s="1"/>
    </row>
    <row r="9">
      <c r="A9" s="80">
        <v>40588.0</v>
      </c>
      <c r="B9" s="1" t="s">
        <v>365</v>
      </c>
      <c r="C9" s="1" t="s">
        <v>117</v>
      </c>
      <c r="D9" s="75">
        <v>-54.04</v>
      </c>
      <c r="E9" s="1" t="s">
        <v>368</v>
      </c>
      <c r="G9" s="1"/>
      <c r="H9" s="1"/>
      <c r="M9" s="1"/>
    </row>
    <row r="10">
      <c r="A10" s="80">
        <v>40626.0</v>
      </c>
      <c r="B10" s="1" t="s">
        <v>365</v>
      </c>
      <c r="C10" s="1" t="s">
        <v>117</v>
      </c>
      <c r="D10" s="75">
        <v>-54.04</v>
      </c>
      <c r="E10" s="1" t="s">
        <v>369</v>
      </c>
      <c r="G10" s="1"/>
      <c r="H10" s="1"/>
      <c r="M10" s="1"/>
    </row>
    <row r="11">
      <c r="A11" s="80">
        <v>40631.0</v>
      </c>
      <c r="B11" s="1" t="s">
        <v>365</v>
      </c>
      <c r="C11" s="1" t="s">
        <v>117</v>
      </c>
      <c r="D11" s="75">
        <v>-54.04</v>
      </c>
      <c r="E11" s="1" t="s">
        <v>373</v>
      </c>
      <c r="G11" s="1"/>
      <c r="H11" s="1"/>
      <c r="M11" s="1"/>
    </row>
    <row r="12">
      <c r="A12" s="80">
        <v>40681.0</v>
      </c>
      <c r="B12" s="1" t="s">
        <v>365</v>
      </c>
      <c r="C12" s="1" t="s">
        <v>117</v>
      </c>
      <c r="D12" s="75">
        <v>-54.04</v>
      </c>
      <c r="E12" s="1" t="s">
        <v>375</v>
      </c>
      <c r="G12" s="1"/>
      <c r="H12" s="1"/>
      <c r="M12" s="1"/>
    </row>
    <row r="13">
      <c r="A13" s="80">
        <v>40681.0</v>
      </c>
      <c r="B13" s="1" t="s">
        <v>365</v>
      </c>
      <c r="C13" s="1" t="s">
        <v>117</v>
      </c>
      <c r="D13" s="75">
        <v>-54.04</v>
      </c>
      <c r="E13" s="1" t="s">
        <v>376</v>
      </c>
      <c r="G13" s="1"/>
      <c r="H13" s="1"/>
      <c r="M13" s="1"/>
    </row>
    <row r="14">
      <c r="A14" s="80">
        <v>40806.0</v>
      </c>
      <c r="B14" s="1" t="s">
        <v>365</v>
      </c>
      <c r="C14" s="1" t="s">
        <v>117</v>
      </c>
      <c r="D14" s="75">
        <v>-60.67</v>
      </c>
      <c r="E14" s="1" t="s">
        <v>386</v>
      </c>
      <c r="G14" s="1"/>
      <c r="H14" s="1"/>
      <c r="M14" s="1"/>
    </row>
    <row r="15">
      <c r="A15" s="80">
        <v>40809.0</v>
      </c>
      <c r="B15" s="1" t="s">
        <v>365</v>
      </c>
      <c r="C15" s="1" t="s">
        <v>117</v>
      </c>
      <c r="D15" s="75">
        <v>-60.67</v>
      </c>
      <c r="E15" s="1" t="s">
        <v>379</v>
      </c>
      <c r="G15" s="1"/>
      <c r="H15" s="1"/>
      <c r="M15" s="1"/>
    </row>
    <row r="16">
      <c r="A16" s="80">
        <v>40809.0</v>
      </c>
      <c r="B16" s="1" t="s">
        <v>365</v>
      </c>
      <c r="C16" s="1" t="s">
        <v>117</v>
      </c>
      <c r="D16" s="75">
        <v>-60.67</v>
      </c>
      <c r="E16" s="1" t="s">
        <v>380</v>
      </c>
      <c r="G16" s="1"/>
      <c r="H16" s="1"/>
      <c r="M16" s="1"/>
    </row>
    <row r="17">
      <c r="A17" s="80">
        <v>40856.0</v>
      </c>
      <c r="B17" s="1" t="s">
        <v>365</v>
      </c>
      <c r="C17" s="1" t="s">
        <v>117</v>
      </c>
      <c r="D17" s="75">
        <v>-34.16</v>
      </c>
      <c r="E17" s="1" t="s">
        <v>387</v>
      </c>
      <c r="G17" s="1"/>
      <c r="H17" s="1"/>
      <c r="M17" s="1"/>
    </row>
    <row r="18">
      <c r="A18" s="80">
        <v>40886.0</v>
      </c>
      <c r="B18" s="1" t="s">
        <v>365</v>
      </c>
      <c r="C18" s="1" t="s">
        <v>117</v>
      </c>
      <c r="D18" s="75">
        <v>-54.04</v>
      </c>
      <c r="E18" s="1" t="s">
        <v>383</v>
      </c>
      <c r="G18" s="1"/>
      <c r="H18" s="1"/>
      <c r="M18" s="1"/>
    </row>
    <row r="19">
      <c r="A19" s="80">
        <v>40911.0</v>
      </c>
      <c r="B19" s="1" t="s">
        <v>365</v>
      </c>
      <c r="C19" s="1" t="s">
        <v>117</v>
      </c>
      <c r="D19" s="75">
        <v>-54.04</v>
      </c>
      <c r="E19" s="1" t="s">
        <v>384</v>
      </c>
      <c r="G19" s="1"/>
      <c r="H19" s="1"/>
      <c r="M19" s="1"/>
    </row>
    <row r="20">
      <c r="A20" s="80">
        <v>40575.0</v>
      </c>
      <c r="B20" s="1" t="s">
        <v>367</v>
      </c>
      <c r="C20" s="1" t="s">
        <v>133</v>
      </c>
      <c r="D20" s="75">
        <v>-9.0</v>
      </c>
      <c r="E20" s="1"/>
      <c r="G20" s="1"/>
      <c r="H20" s="1"/>
      <c r="M20" s="1"/>
    </row>
    <row r="21">
      <c r="A21" s="80">
        <v>40662.0</v>
      </c>
      <c r="B21" s="1" t="s">
        <v>367</v>
      </c>
      <c r="C21" s="1" t="s">
        <v>133</v>
      </c>
      <c r="D21" s="75">
        <v>-9.0</v>
      </c>
      <c r="E21" s="1"/>
      <c r="G21" s="1"/>
      <c r="H21" s="1"/>
      <c r="M21" s="1"/>
    </row>
    <row r="22">
      <c r="A22" s="80">
        <v>40752.0</v>
      </c>
      <c r="B22" s="1" t="s">
        <v>367</v>
      </c>
      <c r="C22" s="1" t="s">
        <v>133</v>
      </c>
      <c r="D22" s="75">
        <v>-13.74</v>
      </c>
      <c r="E22" s="1"/>
      <c r="G22" s="1"/>
      <c r="H22" s="1"/>
      <c r="M22" s="1"/>
    </row>
    <row r="23">
      <c r="A23" s="80">
        <v>40843.0</v>
      </c>
      <c r="B23" s="1" t="s">
        <v>367</v>
      </c>
      <c r="C23" s="1" t="s">
        <v>133</v>
      </c>
      <c r="D23" s="75">
        <v>-18.41</v>
      </c>
      <c r="E23" s="1"/>
      <c r="G23" s="1"/>
      <c r="H23" s="1"/>
      <c r="M23" s="1"/>
    </row>
    <row r="24">
      <c r="A24" s="80">
        <v>40798.0</v>
      </c>
      <c r="B24" s="1" t="s">
        <v>388</v>
      </c>
      <c r="C24" s="1" t="s">
        <v>125</v>
      </c>
      <c r="D24" s="75">
        <v>-3000.0</v>
      </c>
      <c r="E24" s="1"/>
      <c r="G24" s="1"/>
      <c r="H24" s="1"/>
      <c r="M24" s="1"/>
    </row>
    <row r="25">
      <c r="A25" s="80">
        <v>40856.0</v>
      </c>
      <c r="B25" s="1" t="s">
        <v>388</v>
      </c>
      <c r="C25" s="1" t="s">
        <v>125</v>
      </c>
      <c r="D25" s="75">
        <v>-1000.0</v>
      </c>
      <c r="E25" s="1"/>
      <c r="G25" s="1"/>
      <c r="H25" s="1"/>
      <c r="M25" s="1"/>
    </row>
    <row r="26">
      <c r="A26" s="80">
        <v>40623.0</v>
      </c>
      <c r="B26" s="1" t="s">
        <v>370</v>
      </c>
      <c r="C26" s="1" t="s">
        <v>371</v>
      </c>
      <c r="D26" s="75">
        <v>-26.64</v>
      </c>
      <c r="E26" s="1" t="s">
        <v>372</v>
      </c>
      <c r="G26" s="1"/>
      <c r="H26" s="1"/>
      <c r="M26" s="1"/>
    </row>
    <row r="27">
      <c r="A27" s="80">
        <v>40583.0</v>
      </c>
      <c r="B27" s="1" t="s">
        <v>389</v>
      </c>
      <c r="C27" s="1" t="s">
        <v>371</v>
      </c>
      <c r="D27" s="75">
        <v>-407.95</v>
      </c>
      <c r="E27" s="1" t="s">
        <v>390</v>
      </c>
      <c r="G27" s="1"/>
      <c r="H27" s="1"/>
      <c r="M27" s="1"/>
    </row>
    <row r="28">
      <c r="A28" s="80">
        <v>40547.0</v>
      </c>
      <c r="B28" s="1" t="s">
        <v>367</v>
      </c>
      <c r="C28" s="1" t="s">
        <v>5</v>
      </c>
      <c r="D28" s="75">
        <v>64.38</v>
      </c>
      <c r="E28" s="1"/>
      <c r="G28" s="1"/>
      <c r="H28" s="1"/>
      <c r="M28" s="1"/>
    </row>
    <row r="29">
      <c r="A29" s="1"/>
      <c r="B29" s="1"/>
      <c r="C29" s="1"/>
      <c r="D29" s="75"/>
      <c r="E29" s="1"/>
      <c r="G29" s="1"/>
      <c r="H29" s="1"/>
      <c r="M29" s="1"/>
    </row>
    <row r="30">
      <c r="A30" s="1"/>
      <c r="B30" s="1"/>
      <c r="C30" s="1"/>
      <c r="D30" s="75"/>
      <c r="E30" s="1"/>
      <c r="G30" s="1"/>
      <c r="H30" s="1"/>
      <c r="M30" s="1"/>
    </row>
    <row r="31">
      <c r="A31" s="1"/>
      <c r="B31" s="1"/>
      <c r="C31" s="1"/>
      <c r="D31" s="75"/>
      <c r="E31" s="1"/>
      <c r="G31" s="1"/>
      <c r="H31" s="1"/>
      <c r="M31" s="1"/>
    </row>
    <row r="32">
      <c r="A32" s="1"/>
      <c r="B32" s="1"/>
      <c r="C32" s="1"/>
      <c r="D32" s="75"/>
      <c r="E32" s="1"/>
      <c r="G32" s="1"/>
      <c r="H32" s="1"/>
      <c r="M32" s="1"/>
    </row>
    <row r="33">
      <c r="A33" s="1"/>
      <c r="B33" s="1"/>
      <c r="C33" s="1"/>
      <c r="D33" s="75"/>
      <c r="E33" s="1"/>
      <c r="G33" s="1"/>
      <c r="H33" s="1"/>
      <c r="M33" s="1"/>
    </row>
    <row r="34">
      <c r="A34" s="1"/>
      <c r="B34" s="1"/>
      <c r="C34" s="1"/>
      <c r="D34" s="75"/>
      <c r="E34" s="1"/>
      <c r="G34" s="1"/>
      <c r="H34" s="1"/>
      <c r="M34" s="1"/>
    </row>
    <row r="35">
      <c r="A35" s="1"/>
      <c r="B35" s="1"/>
      <c r="C35" s="1"/>
      <c r="D35" s="75"/>
      <c r="E35" s="1"/>
      <c r="G35" s="1"/>
      <c r="H35" s="1"/>
      <c r="M35" s="1"/>
    </row>
    <row r="36">
      <c r="A36" s="1"/>
      <c r="B36" s="1"/>
      <c r="C36" s="1"/>
      <c r="D36" s="75"/>
      <c r="E36" s="1"/>
      <c r="G36" s="1"/>
      <c r="H36" s="1"/>
      <c r="M36" s="1"/>
    </row>
    <row r="37">
      <c r="A37" s="1"/>
      <c r="B37" s="1"/>
      <c r="C37" s="1"/>
      <c r="D37" s="75"/>
      <c r="E37" s="1"/>
      <c r="G37" s="1"/>
      <c r="H37" s="1"/>
      <c r="M37" s="1"/>
    </row>
    <row r="38">
      <c r="A38" s="1"/>
      <c r="B38" s="1"/>
      <c r="C38" s="1"/>
      <c r="D38" s="75"/>
      <c r="E38" s="1"/>
      <c r="G38" s="1"/>
      <c r="H38" s="1"/>
      <c r="M38" s="1"/>
    </row>
    <row r="39">
      <c r="A39" s="1"/>
      <c r="B39" s="1"/>
      <c r="C39" s="1"/>
      <c r="D39" s="75"/>
      <c r="E39" s="1"/>
      <c r="G39" s="1"/>
      <c r="H39" s="1"/>
      <c r="M39" s="1"/>
    </row>
    <row r="40">
      <c r="A40" s="1"/>
      <c r="B40" s="1"/>
      <c r="C40" s="1"/>
      <c r="D40" s="75"/>
      <c r="E40" s="1"/>
      <c r="G40" s="1"/>
      <c r="H40" s="1"/>
      <c r="M40" s="1"/>
    </row>
    <row r="41">
      <c r="A41" s="1"/>
      <c r="B41" s="1"/>
      <c r="C41" s="1"/>
      <c r="D41" s="75"/>
      <c r="E41" s="1"/>
      <c r="G41" s="1"/>
      <c r="H41" s="1"/>
      <c r="M41" s="1"/>
    </row>
    <row r="42">
      <c r="A42" s="1"/>
      <c r="B42" s="1"/>
      <c r="C42" s="1"/>
      <c r="D42" s="75"/>
      <c r="E42" s="1"/>
      <c r="G42" s="1"/>
      <c r="H42" s="1"/>
      <c r="M42" s="1"/>
    </row>
    <row r="43">
      <c r="A43" s="1"/>
      <c r="B43" s="1"/>
      <c r="C43" s="1"/>
      <c r="D43" s="75"/>
      <c r="E43" s="1"/>
      <c r="G43" s="1"/>
      <c r="H43" s="1"/>
      <c r="M43" s="1"/>
    </row>
    <row r="44">
      <c r="A44" s="1"/>
      <c r="B44" s="1"/>
      <c r="C44" s="1"/>
      <c r="D44" s="75"/>
      <c r="E44" s="1"/>
      <c r="G44" s="1"/>
      <c r="H44" s="1"/>
      <c r="M44" s="1"/>
    </row>
    <row r="45">
      <c r="A45" s="1"/>
      <c r="B45" s="1"/>
      <c r="C45" s="1"/>
      <c r="D45" s="75"/>
      <c r="E45" s="1"/>
      <c r="G45" s="1"/>
      <c r="H45" s="1"/>
      <c r="M45" s="1"/>
    </row>
    <row r="46" ht="15.75" customHeight="1">
      <c r="A46" s="1"/>
      <c r="B46" s="1"/>
      <c r="C46" s="1"/>
      <c r="D46" s="75"/>
      <c r="E46" s="1"/>
      <c r="G46" s="1"/>
      <c r="H46" s="1"/>
      <c r="M46" s="1"/>
    </row>
    <row r="47" ht="15.75" customHeight="1">
      <c r="A47" s="1"/>
      <c r="B47" s="1"/>
      <c r="C47" s="1"/>
      <c r="D47" s="75"/>
      <c r="E47" s="1"/>
      <c r="G47" s="1"/>
      <c r="H47" s="1"/>
      <c r="M47" s="1"/>
    </row>
    <row r="48" ht="15.75" customHeight="1">
      <c r="A48" s="1"/>
      <c r="B48" s="1"/>
      <c r="C48" s="1"/>
      <c r="D48" s="75"/>
      <c r="E48" s="1"/>
      <c r="G48" s="1"/>
      <c r="H48" s="1"/>
      <c r="M48" s="1"/>
    </row>
    <row r="49" ht="15.75" customHeight="1">
      <c r="A49" s="1"/>
      <c r="B49" s="1"/>
      <c r="C49" s="1"/>
      <c r="D49" s="75"/>
      <c r="E49" s="1"/>
      <c r="G49" s="1"/>
      <c r="H49" s="1"/>
      <c r="M49" s="1"/>
    </row>
    <row r="50" ht="15.75" customHeight="1">
      <c r="A50" s="1"/>
      <c r="B50" s="1"/>
      <c r="C50" s="1"/>
      <c r="D50" s="75"/>
      <c r="E50" s="1"/>
      <c r="G50" s="1"/>
      <c r="H50" s="1"/>
      <c r="M50" s="1"/>
    </row>
    <row r="51" ht="15.75" customHeight="1">
      <c r="A51" s="1"/>
      <c r="B51" s="1"/>
      <c r="C51" s="1"/>
      <c r="D51" s="75"/>
      <c r="E51" s="1"/>
      <c r="G51" s="1"/>
      <c r="H51" s="1"/>
      <c r="M51" s="1"/>
    </row>
    <row r="52" ht="15.75" customHeight="1">
      <c r="A52" s="1"/>
      <c r="B52" s="1"/>
      <c r="C52" s="1"/>
      <c r="D52" s="75"/>
      <c r="E52" s="1"/>
      <c r="G52" s="1"/>
      <c r="H52" s="1"/>
      <c r="M52" s="1"/>
    </row>
    <row r="53" ht="15.75" customHeight="1">
      <c r="A53" s="1"/>
      <c r="B53" s="1"/>
      <c r="C53" s="1"/>
      <c r="D53" s="75"/>
      <c r="E53" s="1"/>
      <c r="G53" s="1"/>
      <c r="H53" s="1"/>
      <c r="M53" s="1"/>
    </row>
    <row r="54" ht="15.75" customHeight="1">
      <c r="A54" s="1"/>
      <c r="B54" s="1"/>
      <c r="C54" s="1"/>
      <c r="D54" s="75"/>
      <c r="E54" s="1"/>
      <c r="G54" s="1"/>
      <c r="H54" s="1"/>
      <c r="M54" s="1"/>
    </row>
    <row r="55" ht="15.75" customHeight="1">
      <c r="A55" s="1"/>
      <c r="B55" s="1"/>
      <c r="C55" s="1"/>
      <c r="D55" s="75"/>
      <c r="E55" s="1"/>
      <c r="G55" s="1"/>
      <c r="H55" s="1"/>
      <c r="M55" s="1"/>
    </row>
    <row r="56" ht="15.75" customHeight="1">
      <c r="A56" s="1"/>
      <c r="B56" s="1"/>
      <c r="C56" s="1"/>
      <c r="D56" s="75"/>
      <c r="E56" s="1"/>
      <c r="G56" s="1"/>
      <c r="H56" s="1"/>
      <c r="M56" s="1"/>
    </row>
    <row r="57" ht="15.75" customHeight="1">
      <c r="A57" s="1"/>
      <c r="B57" s="1"/>
      <c r="C57" s="1"/>
      <c r="D57" s="75"/>
      <c r="E57" s="1"/>
      <c r="G57" s="1"/>
      <c r="H57" s="1"/>
      <c r="M57" s="1"/>
    </row>
    <row r="58" ht="15.75" customHeight="1">
      <c r="A58" s="1"/>
      <c r="B58" s="1"/>
      <c r="C58" s="1"/>
      <c r="D58" s="75"/>
      <c r="E58" s="1"/>
      <c r="G58" s="1"/>
      <c r="H58" s="1"/>
      <c r="M58" s="1"/>
    </row>
    <row r="59" ht="15.75" customHeight="1">
      <c r="A59" s="1"/>
      <c r="B59" s="1"/>
      <c r="C59" s="1"/>
      <c r="D59" s="75"/>
      <c r="E59" s="1"/>
      <c r="G59" s="1"/>
      <c r="H59" s="1"/>
      <c r="M59" s="1"/>
    </row>
    <row r="60" ht="15.75" customHeight="1">
      <c r="A60" s="1"/>
      <c r="B60" s="1"/>
      <c r="C60" s="1"/>
      <c r="D60" s="75"/>
      <c r="E60" s="1"/>
      <c r="G60" s="1"/>
      <c r="H60" s="1"/>
      <c r="M60" s="1"/>
    </row>
    <row r="61" ht="15.75" customHeight="1">
      <c r="A61" s="1"/>
      <c r="B61" s="1"/>
      <c r="C61" s="1"/>
      <c r="D61" s="75"/>
      <c r="E61" s="1"/>
      <c r="G61" s="1"/>
      <c r="H61" s="1"/>
      <c r="M61" s="1"/>
    </row>
    <row r="62" ht="15.75" customHeight="1">
      <c r="A62" s="1"/>
      <c r="B62" s="1"/>
      <c r="C62" s="1"/>
      <c r="D62" s="75"/>
      <c r="E62" s="1"/>
      <c r="G62" s="1"/>
      <c r="H62" s="1"/>
      <c r="M62" s="1"/>
    </row>
    <row r="63" ht="15.75" customHeight="1">
      <c r="A63" s="1"/>
      <c r="B63" s="1"/>
      <c r="C63" s="1"/>
      <c r="D63" s="75"/>
      <c r="E63" s="1"/>
      <c r="G63" s="1"/>
      <c r="H63" s="1"/>
      <c r="M63" s="1"/>
    </row>
    <row r="64" ht="15.75" customHeight="1">
      <c r="A64" s="1"/>
      <c r="B64" s="1"/>
      <c r="C64" s="1"/>
      <c r="D64" s="75"/>
      <c r="E64" s="1"/>
      <c r="G64" s="1"/>
      <c r="H64" s="1"/>
      <c r="M64" s="1"/>
    </row>
    <row r="65" ht="15.75" customHeight="1">
      <c r="A65" s="1"/>
      <c r="B65" s="1"/>
      <c r="C65" s="1"/>
      <c r="D65" s="75"/>
      <c r="E65" s="1"/>
      <c r="G65" s="1"/>
      <c r="H65" s="1"/>
      <c r="M65" s="1"/>
    </row>
    <row r="66" ht="15.75" customHeight="1">
      <c r="A66" s="1"/>
      <c r="B66" s="1"/>
      <c r="C66" s="1"/>
      <c r="D66" s="75"/>
      <c r="E66" s="1"/>
      <c r="G66" s="1"/>
      <c r="H66" s="1"/>
      <c r="M66" s="1"/>
    </row>
    <row r="67" ht="15.75" customHeight="1">
      <c r="A67" s="1"/>
      <c r="B67" s="1"/>
      <c r="C67" s="1"/>
      <c r="D67" s="75"/>
      <c r="E67" s="1"/>
      <c r="G67" s="1"/>
      <c r="H67" s="1"/>
      <c r="M67" s="1"/>
    </row>
    <row r="68" ht="15.75" customHeight="1">
      <c r="A68" s="1"/>
      <c r="B68" s="1"/>
      <c r="C68" s="1"/>
      <c r="D68" s="75"/>
      <c r="E68" s="1"/>
      <c r="G68" s="1"/>
      <c r="H68" s="1"/>
      <c r="M68" s="1"/>
    </row>
    <row r="69" ht="15.75" customHeight="1">
      <c r="A69" s="1"/>
      <c r="B69" s="1"/>
      <c r="C69" s="1"/>
      <c r="D69" s="75"/>
      <c r="E69" s="1"/>
      <c r="G69" s="1"/>
      <c r="H69" s="1"/>
      <c r="M69" s="1"/>
    </row>
    <row r="70" ht="15.75" customHeight="1">
      <c r="A70" s="1"/>
      <c r="B70" s="1"/>
      <c r="C70" s="1"/>
      <c r="D70" s="75"/>
      <c r="E70" s="1"/>
      <c r="G70" s="1"/>
      <c r="H70" s="1"/>
      <c r="M70" s="1"/>
    </row>
    <row r="71" ht="15.75" customHeight="1">
      <c r="A71" s="1"/>
      <c r="B71" s="1"/>
      <c r="C71" s="1"/>
      <c r="D71" s="75"/>
      <c r="E71" s="1"/>
      <c r="G71" s="1"/>
      <c r="H71" s="1"/>
      <c r="M71" s="1"/>
    </row>
    <row r="72" ht="15.75" customHeight="1">
      <c r="A72" s="1"/>
      <c r="B72" s="1"/>
      <c r="C72" s="1"/>
      <c r="D72" s="75"/>
      <c r="E72" s="1"/>
      <c r="G72" s="1"/>
      <c r="H72" s="1"/>
      <c r="M72" s="1"/>
    </row>
    <row r="73" ht="15.75" customHeight="1">
      <c r="A73" s="1"/>
      <c r="B73" s="1"/>
      <c r="C73" s="1"/>
      <c r="D73" s="75"/>
      <c r="E73" s="1"/>
      <c r="G73" s="1"/>
      <c r="H73" s="1"/>
      <c r="M73" s="1"/>
    </row>
    <row r="74" ht="15.75" customHeight="1">
      <c r="A74" s="1"/>
      <c r="B74" s="1"/>
      <c r="C74" s="1"/>
      <c r="D74" s="75"/>
      <c r="E74" s="1"/>
      <c r="G74" s="1"/>
      <c r="H74" s="1"/>
      <c r="M74" s="1"/>
    </row>
    <row r="75" ht="15.75" customHeight="1">
      <c r="A75" s="1"/>
      <c r="B75" s="1"/>
      <c r="C75" s="1"/>
      <c r="D75" s="75"/>
      <c r="E75" s="1"/>
      <c r="G75" s="1"/>
      <c r="H75" s="1"/>
      <c r="M75" s="1"/>
    </row>
    <row r="76" ht="15.75" customHeight="1">
      <c r="A76" s="1"/>
      <c r="B76" s="1"/>
      <c r="C76" s="1"/>
      <c r="D76" s="75"/>
      <c r="E76" s="1"/>
      <c r="G76" s="1"/>
      <c r="H76" s="1"/>
      <c r="M76" s="1"/>
    </row>
    <row r="77" ht="15.75" customHeight="1">
      <c r="A77" s="1"/>
      <c r="B77" s="1"/>
      <c r="C77" s="1"/>
      <c r="D77" s="75"/>
      <c r="E77" s="1"/>
      <c r="G77" s="1"/>
      <c r="H77" s="1"/>
      <c r="M77" s="1"/>
    </row>
    <row r="78" ht="15.75" customHeight="1">
      <c r="A78" s="1"/>
      <c r="B78" s="1"/>
      <c r="C78" s="1"/>
      <c r="D78" s="75"/>
      <c r="E78" s="1"/>
      <c r="G78" s="1"/>
      <c r="H78" s="1"/>
      <c r="M78" s="1"/>
    </row>
    <row r="79" ht="15.75" customHeight="1">
      <c r="A79" s="1"/>
      <c r="B79" s="1"/>
      <c r="C79" s="1"/>
      <c r="D79" s="75"/>
      <c r="E79" s="1"/>
      <c r="G79" s="1"/>
      <c r="H79" s="1"/>
      <c r="M79" s="1"/>
    </row>
    <row r="80" ht="15.75" customHeight="1">
      <c r="A80" s="1"/>
      <c r="B80" s="1"/>
      <c r="C80" s="1"/>
      <c r="D80" s="75"/>
      <c r="E80" s="1"/>
      <c r="G80" s="1"/>
      <c r="H80" s="1"/>
      <c r="M80" s="1"/>
    </row>
    <row r="81" ht="15.75" customHeight="1">
      <c r="A81" s="1"/>
      <c r="B81" s="1"/>
      <c r="C81" s="1"/>
      <c r="D81" s="75"/>
      <c r="E81" s="1"/>
      <c r="G81" s="1"/>
      <c r="H81" s="1"/>
      <c r="M81" s="1"/>
    </row>
    <row r="82" ht="15.75" customHeight="1">
      <c r="A82" s="1"/>
      <c r="B82" s="1"/>
      <c r="C82" s="1"/>
      <c r="D82" s="75"/>
      <c r="E82" s="1"/>
      <c r="G82" s="1"/>
      <c r="H82" s="1"/>
      <c r="M82" s="1"/>
    </row>
    <row r="83" ht="15.75" customHeight="1">
      <c r="A83" s="1"/>
      <c r="B83" s="1"/>
      <c r="C83" s="1"/>
      <c r="D83" s="75"/>
      <c r="E83" s="1"/>
      <c r="G83" s="1"/>
      <c r="H83" s="1"/>
      <c r="M83" s="1"/>
    </row>
    <row r="84" ht="15.75" customHeight="1">
      <c r="A84" s="1"/>
      <c r="B84" s="1"/>
      <c r="C84" s="1"/>
      <c r="D84" s="75"/>
      <c r="E84" s="1"/>
      <c r="G84" s="1"/>
      <c r="H84" s="1"/>
      <c r="M84" s="1"/>
    </row>
    <row r="85" ht="15.75" customHeight="1">
      <c r="A85" s="1"/>
      <c r="B85" s="1"/>
      <c r="C85" s="1"/>
      <c r="D85" s="75"/>
      <c r="E85" s="1"/>
      <c r="G85" s="1"/>
      <c r="H85" s="1"/>
      <c r="M85" s="1"/>
    </row>
    <row r="86" ht="15.75" customHeight="1">
      <c r="A86" s="1"/>
      <c r="B86" s="1"/>
      <c r="C86" s="1"/>
      <c r="D86" s="75"/>
      <c r="E86" s="1"/>
      <c r="G86" s="1"/>
      <c r="H86" s="1"/>
      <c r="M86" s="1"/>
    </row>
    <row r="87" ht="15.75" customHeight="1">
      <c r="A87" s="1"/>
      <c r="B87" s="1"/>
      <c r="C87" s="1"/>
      <c r="D87" s="75"/>
      <c r="E87" s="1"/>
      <c r="G87" s="1"/>
      <c r="H87" s="1"/>
      <c r="M87" s="1"/>
    </row>
    <row r="88" ht="15.75" customHeight="1">
      <c r="A88" s="1"/>
      <c r="B88" s="1"/>
      <c r="C88" s="1"/>
      <c r="D88" s="75"/>
      <c r="E88" s="1"/>
      <c r="G88" s="1"/>
      <c r="H88" s="1"/>
      <c r="M88" s="1"/>
    </row>
    <row r="89" ht="15.75" customHeight="1">
      <c r="A89" s="1"/>
      <c r="B89" s="1"/>
      <c r="C89" s="1"/>
      <c r="D89" s="75"/>
      <c r="E89" s="1"/>
      <c r="G89" s="1"/>
      <c r="H89" s="1"/>
      <c r="M89" s="1"/>
    </row>
    <row r="90" ht="15.75" customHeight="1">
      <c r="A90" s="1"/>
      <c r="B90" s="1"/>
      <c r="C90" s="1"/>
      <c r="D90" s="75"/>
      <c r="E90" s="1"/>
      <c r="G90" s="1"/>
      <c r="H90" s="1"/>
      <c r="M90" s="1"/>
    </row>
    <row r="91" ht="15.75" customHeight="1">
      <c r="A91" s="1"/>
      <c r="B91" s="1"/>
      <c r="C91" s="1"/>
      <c r="D91" s="75"/>
      <c r="E91" s="1"/>
      <c r="G91" s="1"/>
      <c r="H91" s="1"/>
      <c r="M91" s="1"/>
    </row>
    <row r="92" ht="15.75" customHeight="1">
      <c r="A92" s="1"/>
      <c r="B92" s="1"/>
      <c r="C92" s="1"/>
      <c r="D92" s="75"/>
      <c r="E92" s="1"/>
      <c r="G92" s="1"/>
      <c r="H92" s="1"/>
      <c r="M92" s="1"/>
    </row>
    <row r="93" ht="15.75" customHeight="1">
      <c r="A93" s="1"/>
      <c r="B93" s="1"/>
      <c r="C93" s="1"/>
      <c r="D93" s="75"/>
      <c r="E93" s="1"/>
      <c r="G93" s="1"/>
      <c r="H93" s="1"/>
      <c r="M93" s="1"/>
    </row>
    <row r="94" ht="15.75" customHeight="1">
      <c r="A94" s="1"/>
      <c r="B94" s="1"/>
      <c r="C94" s="1"/>
      <c r="D94" s="75"/>
      <c r="E94" s="1"/>
      <c r="G94" s="1"/>
      <c r="H94" s="1"/>
      <c r="M94" s="1"/>
    </row>
    <row r="95" ht="15.75" customHeight="1">
      <c r="A95" s="1"/>
      <c r="B95" s="1"/>
      <c r="C95" s="1"/>
      <c r="D95" s="75"/>
      <c r="E95" s="1"/>
      <c r="G95" s="1"/>
      <c r="H95" s="1"/>
      <c r="M95" s="1"/>
    </row>
    <row r="96" ht="15.75" customHeight="1">
      <c r="A96" s="1"/>
      <c r="B96" s="1"/>
      <c r="C96" s="1"/>
      <c r="D96" s="75"/>
      <c r="E96" s="1"/>
      <c r="G96" s="1"/>
      <c r="H96" s="1"/>
      <c r="M96" s="1"/>
    </row>
    <row r="97" ht="15.75" customHeight="1">
      <c r="A97" s="1"/>
      <c r="B97" s="1"/>
      <c r="C97" s="1"/>
      <c r="D97" s="75"/>
      <c r="E97" s="1"/>
      <c r="G97" s="1"/>
      <c r="H97" s="1"/>
      <c r="M97" s="1"/>
    </row>
    <row r="98" ht="15.75" customHeight="1">
      <c r="A98" s="1"/>
      <c r="B98" s="1"/>
      <c r="C98" s="1"/>
      <c r="D98" s="75"/>
      <c r="E98" s="1"/>
      <c r="G98" s="1"/>
      <c r="H98" s="1"/>
      <c r="M98" s="1"/>
    </row>
    <row r="99" ht="15.75" customHeight="1">
      <c r="A99" s="1"/>
      <c r="B99" s="1"/>
      <c r="C99" s="1"/>
      <c r="D99" s="75"/>
      <c r="E99" s="1"/>
      <c r="G99" s="1"/>
      <c r="H99" s="1"/>
      <c r="M99" s="1"/>
    </row>
    <row r="100" ht="15.75" customHeight="1">
      <c r="A100" s="1"/>
      <c r="B100" s="1"/>
      <c r="C100" s="1"/>
      <c r="D100" s="75"/>
      <c r="E100" s="1"/>
      <c r="G100" s="1"/>
      <c r="H100" s="1"/>
      <c r="M100" s="1"/>
    </row>
    <row r="101" ht="15.75" customHeight="1">
      <c r="A101" s="1"/>
      <c r="B101" s="1"/>
      <c r="C101" s="1"/>
      <c r="D101" s="75"/>
      <c r="E101" s="1"/>
      <c r="G101" s="1"/>
      <c r="H101" s="1"/>
      <c r="M101" s="1"/>
    </row>
    <row r="102" ht="15.75" customHeight="1">
      <c r="A102" s="1"/>
      <c r="B102" s="1"/>
      <c r="C102" s="1"/>
      <c r="D102" s="75"/>
      <c r="E102" s="1"/>
      <c r="G102" s="1"/>
      <c r="H102" s="1"/>
      <c r="M102" s="1"/>
    </row>
    <row r="103" ht="15.75" customHeight="1">
      <c r="A103" s="1"/>
      <c r="B103" s="1"/>
      <c r="C103" s="1"/>
      <c r="D103" s="75"/>
      <c r="E103" s="1"/>
      <c r="G103" s="1"/>
      <c r="H103" s="1"/>
      <c r="M103" s="1"/>
    </row>
    <row r="104" ht="15.75" customHeight="1">
      <c r="A104" s="1"/>
      <c r="B104" s="1"/>
      <c r="C104" s="1"/>
      <c r="D104" s="75"/>
      <c r="E104" s="1"/>
      <c r="G104" s="1"/>
      <c r="H104" s="1"/>
      <c r="M104" s="1"/>
    </row>
    <row r="105" ht="15.75" customHeight="1">
      <c r="A105" s="1"/>
      <c r="B105" s="1"/>
      <c r="C105" s="1"/>
      <c r="D105" s="75"/>
      <c r="E105" s="1"/>
      <c r="G105" s="1"/>
      <c r="H105" s="1"/>
      <c r="M105" s="1"/>
    </row>
    <row r="106" ht="15.75" customHeight="1">
      <c r="A106" s="1"/>
      <c r="B106" s="1"/>
      <c r="C106" s="1"/>
      <c r="D106" s="75"/>
      <c r="E106" s="1"/>
      <c r="G106" s="1"/>
      <c r="H106" s="1"/>
      <c r="M106" s="1"/>
    </row>
    <row r="107" ht="15.75" customHeight="1">
      <c r="A107" s="1"/>
      <c r="B107" s="1"/>
      <c r="C107" s="1"/>
      <c r="D107" s="75"/>
      <c r="E107" s="1"/>
      <c r="G107" s="1"/>
      <c r="H107" s="1"/>
      <c r="M107" s="1"/>
    </row>
    <row r="108" ht="15.75" customHeight="1">
      <c r="A108" s="1"/>
      <c r="B108" s="1"/>
      <c r="C108" s="1"/>
      <c r="D108" s="75"/>
      <c r="E108" s="1"/>
      <c r="G108" s="1"/>
      <c r="H108" s="1"/>
      <c r="M108" s="1"/>
    </row>
    <row r="109" ht="15.75" customHeight="1">
      <c r="A109" s="1"/>
      <c r="B109" s="1"/>
      <c r="C109" s="1"/>
      <c r="D109" s="75"/>
      <c r="E109" s="1"/>
      <c r="G109" s="1"/>
      <c r="H109" s="1"/>
      <c r="M109" s="1"/>
    </row>
    <row r="110" ht="15.75" customHeight="1">
      <c r="A110" s="1"/>
      <c r="B110" s="1"/>
      <c r="C110" s="1"/>
      <c r="D110" s="75"/>
      <c r="E110" s="1"/>
      <c r="G110" s="1"/>
      <c r="H110" s="1"/>
      <c r="M110" s="1"/>
    </row>
    <row r="111" ht="15.75" customHeight="1">
      <c r="A111" s="1"/>
      <c r="B111" s="1"/>
      <c r="C111" s="1"/>
      <c r="D111" s="75"/>
      <c r="E111" s="1"/>
      <c r="G111" s="1"/>
      <c r="H111" s="1"/>
      <c r="M111" s="1"/>
    </row>
    <row r="112" ht="15.75" customHeight="1">
      <c r="A112" s="1"/>
      <c r="B112" s="1"/>
      <c r="C112" s="1"/>
      <c r="D112" s="75"/>
      <c r="E112" s="1"/>
      <c r="G112" s="1"/>
      <c r="H112" s="1"/>
      <c r="M112" s="1"/>
    </row>
    <row r="113" ht="15.75" customHeight="1">
      <c r="A113" s="1"/>
      <c r="B113" s="1"/>
      <c r="C113" s="1"/>
      <c r="D113" s="75"/>
      <c r="E113" s="1"/>
      <c r="G113" s="1"/>
      <c r="H113" s="1"/>
      <c r="M113" s="1"/>
    </row>
    <row r="114" ht="15.75" customHeight="1">
      <c r="A114" s="1"/>
      <c r="B114" s="1"/>
      <c r="C114" s="1"/>
      <c r="D114" s="75"/>
      <c r="E114" s="1"/>
      <c r="G114" s="1"/>
      <c r="H114" s="1"/>
      <c r="M114" s="1"/>
    </row>
    <row r="115" ht="15.75" customHeight="1">
      <c r="A115" s="1"/>
      <c r="B115" s="1"/>
      <c r="C115" s="1"/>
      <c r="D115" s="75"/>
      <c r="E115" s="1"/>
      <c r="G115" s="1"/>
      <c r="H115" s="1"/>
      <c r="M115" s="1"/>
    </row>
    <row r="116" ht="15.75" customHeight="1">
      <c r="A116" s="1"/>
      <c r="B116" s="1"/>
      <c r="C116" s="1"/>
      <c r="D116" s="75"/>
      <c r="E116" s="1"/>
      <c r="G116" s="1"/>
      <c r="H116" s="1"/>
      <c r="M116" s="1"/>
    </row>
    <row r="117" ht="15.75" customHeight="1">
      <c r="A117" s="1"/>
      <c r="B117" s="1"/>
      <c r="C117" s="1"/>
      <c r="D117" s="75"/>
      <c r="E117" s="1"/>
      <c r="G117" s="1"/>
      <c r="H117" s="1"/>
      <c r="M117" s="1"/>
    </row>
    <row r="118" ht="15.75" customHeight="1">
      <c r="A118" s="1"/>
      <c r="B118" s="1"/>
      <c r="C118" s="1"/>
      <c r="D118" s="75"/>
      <c r="E118" s="1"/>
      <c r="G118" s="1"/>
      <c r="H118" s="1"/>
      <c r="M118" s="1"/>
    </row>
    <row r="119" ht="15.75" customHeight="1">
      <c r="A119" s="1"/>
      <c r="B119" s="1"/>
      <c r="C119" s="1"/>
      <c r="D119" s="75"/>
      <c r="E119" s="1"/>
      <c r="G119" s="1"/>
      <c r="H119" s="1"/>
      <c r="M119" s="1"/>
    </row>
    <row r="120" ht="15.75" customHeight="1">
      <c r="A120" s="1"/>
      <c r="B120" s="1"/>
      <c r="C120" s="1"/>
      <c r="D120" s="75"/>
      <c r="E120" s="1"/>
      <c r="G120" s="1"/>
      <c r="H120" s="1"/>
      <c r="M120" s="1"/>
    </row>
    <row r="121" ht="15.75" customHeight="1">
      <c r="A121" s="1"/>
      <c r="B121" s="1"/>
      <c r="C121" s="1"/>
      <c r="D121" s="75"/>
      <c r="E121" s="1"/>
      <c r="G121" s="1"/>
      <c r="H121" s="1"/>
      <c r="M121" s="1"/>
    </row>
    <row r="122" ht="15.75" customHeight="1">
      <c r="A122" s="1"/>
      <c r="B122" s="1"/>
      <c r="C122" s="1"/>
      <c r="D122" s="75"/>
      <c r="E122" s="1"/>
      <c r="G122" s="1"/>
      <c r="H122" s="1"/>
      <c r="M122" s="1"/>
    </row>
    <row r="123" ht="15.75" customHeight="1">
      <c r="A123" s="1"/>
      <c r="B123" s="1"/>
      <c r="C123" s="1"/>
      <c r="D123" s="75"/>
      <c r="E123" s="1"/>
      <c r="G123" s="1"/>
      <c r="H123" s="1"/>
      <c r="M123" s="1"/>
    </row>
    <row r="124" ht="15.75" customHeight="1">
      <c r="A124" s="1"/>
      <c r="B124" s="1"/>
      <c r="C124" s="1"/>
      <c r="D124" s="75"/>
      <c r="E124" s="1"/>
      <c r="G124" s="1"/>
      <c r="H124" s="1"/>
      <c r="M124" s="1"/>
    </row>
    <row r="125" ht="15.75" customHeight="1">
      <c r="A125" s="1"/>
      <c r="B125" s="1"/>
      <c r="C125" s="1"/>
      <c r="D125" s="75"/>
      <c r="E125" s="1"/>
      <c r="G125" s="1"/>
      <c r="H125" s="1"/>
      <c r="M125" s="1"/>
    </row>
    <row r="126" ht="15.75" customHeight="1">
      <c r="A126" s="1"/>
      <c r="B126" s="1"/>
      <c r="C126" s="1"/>
      <c r="D126" s="75"/>
      <c r="E126" s="1"/>
      <c r="G126" s="1"/>
      <c r="H126" s="1"/>
      <c r="M126" s="1"/>
    </row>
    <row r="127" ht="15.75" customHeight="1">
      <c r="A127" s="1"/>
      <c r="B127" s="1"/>
      <c r="C127" s="1"/>
      <c r="D127" s="75"/>
      <c r="E127" s="1"/>
      <c r="G127" s="1"/>
      <c r="H127" s="1"/>
      <c r="M127" s="1"/>
    </row>
    <row r="128" ht="15.75" customHeight="1">
      <c r="A128" s="1"/>
      <c r="B128" s="1"/>
      <c r="C128" s="1"/>
      <c r="D128" s="75"/>
      <c r="E128" s="1"/>
      <c r="G128" s="1"/>
      <c r="H128" s="1"/>
      <c r="M128" s="1"/>
    </row>
    <row r="129" ht="15.75" customHeight="1">
      <c r="A129" s="1"/>
      <c r="B129" s="1"/>
      <c r="C129" s="1"/>
      <c r="D129" s="75"/>
      <c r="E129" s="1"/>
      <c r="G129" s="1"/>
      <c r="H129" s="1"/>
      <c r="M129" s="1"/>
    </row>
    <row r="130" ht="15.75" customHeight="1">
      <c r="A130" s="1"/>
      <c r="B130" s="1"/>
      <c r="C130" s="1"/>
      <c r="D130" s="75"/>
      <c r="E130" s="1"/>
      <c r="G130" s="1"/>
      <c r="H130" s="1"/>
      <c r="M130" s="1"/>
    </row>
    <row r="131" ht="15.75" customHeight="1">
      <c r="A131" s="1"/>
      <c r="B131" s="1"/>
      <c r="C131" s="1"/>
      <c r="D131" s="75"/>
      <c r="E131" s="1"/>
      <c r="G131" s="1"/>
      <c r="H131" s="1"/>
      <c r="M131" s="1"/>
    </row>
    <row r="132" ht="15.75" customHeight="1">
      <c r="A132" s="1"/>
      <c r="B132" s="1"/>
      <c r="C132" s="1"/>
      <c r="D132" s="75"/>
      <c r="E132" s="1"/>
      <c r="G132" s="1"/>
      <c r="H132" s="1"/>
      <c r="M132" s="1"/>
    </row>
    <row r="133" ht="15.75" customHeight="1">
      <c r="A133" s="1"/>
      <c r="B133" s="1"/>
      <c r="C133" s="1"/>
      <c r="D133" s="75"/>
      <c r="E133" s="1"/>
      <c r="G133" s="1"/>
      <c r="H133" s="1"/>
      <c r="M133" s="1"/>
    </row>
    <row r="134" ht="15.75" customHeight="1">
      <c r="A134" s="1"/>
      <c r="B134" s="1"/>
      <c r="C134" s="1"/>
      <c r="D134" s="75"/>
      <c r="E134" s="1"/>
      <c r="G134" s="1"/>
      <c r="H134" s="1"/>
      <c r="M134" s="1"/>
    </row>
    <row r="135" ht="15.75" customHeight="1">
      <c r="A135" s="1"/>
      <c r="B135" s="1"/>
      <c r="C135" s="1"/>
      <c r="D135" s="75"/>
      <c r="E135" s="1"/>
      <c r="G135" s="1"/>
      <c r="H135" s="1"/>
      <c r="M135" s="1"/>
    </row>
    <row r="136" ht="15.75" customHeight="1">
      <c r="A136" s="1"/>
      <c r="B136" s="1"/>
      <c r="C136" s="1"/>
      <c r="D136" s="75"/>
      <c r="E136" s="1"/>
      <c r="G136" s="1"/>
      <c r="H136" s="1"/>
      <c r="M136" s="1"/>
    </row>
    <row r="137" ht="15.75" customHeight="1">
      <c r="A137" s="1"/>
      <c r="B137" s="1"/>
      <c r="C137" s="1"/>
      <c r="D137" s="75"/>
      <c r="E137" s="1"/>
      <c r="G137" s="1"/>
      <c r="H137" s="1"/>
      <c r="M137" s="1"/>
    </row>
    <row r="138" ht="15.75" customHeight="1">
      <c r="A138" s="1"/>
      <c r="B138" s="1"/>
      <c r="C138" s="1"/>
      <c r="D138" s="75"/>
      <c r="E138" s="1"/>
      <c r="G138" s="1"/>
      <c r="H138" s="1"/>
      <c r="M138" s="1"/>
    </row>
    <row r="139" ht="15.75" customHeight="1">
      <c r="A139" s="1"/>
      <c r="B139" s="1"/>
      <c r="C139" s="1"/>
      <c r="D139" s="75"/>
      <c r="E139" s="1"/>
      <c r="G139" s="1"/>
      <c r="H139" s="1"/>
      <c r="M139" s="1"/>
    </row>
    <row r="140" ht="15.75" customHeight="1">
      <c r="A140" s="1"/>
      <c r="B140" s="1"/>
      <c r="C140" s="1"/>
      <c r="D140" s="75"/>
      <c r="E140" s="1"/>
      <c r="G140" s="1"/>
      <c r="H140" s="1"/>
      <c r="M140" s="1"/>
    </row>
    <row r="141" ht="15.75" customHeight="1">
      <c r="A141" s="1"/>
      <c r="B141" s="1"/>
      <c r="C141" s="1"/>
      <c r="D141" s="75"/>
      <c r="E141" s="1"/>
      <c r="G141" s="1"/>
      <c r="H141" s="1"/>
      <c r="M141" s="1"/>
    </row>
    <row r="142" ht="15.75" customHeight="1">
      <c r="A142" s="1"/>
      <c r="B142" s="1"/>
      <c r="C142" s="1"/>
      <c r="D142" s="75"/>
      <c r="E142" s="1"/>
      <c r="G142" s="1"/>
      <c r="H142" s="1"/>
      <c r="M142" s="1"/>
    </row>
    <row r="143" ht="15.75" customHeight="1">
      <c r="A143" s="1"/>
      <c r="B143" s="1"/>
      <c r="C143" s="1"/>
      <c r="D143" s="75"/>
      <c r="E143" s="1"/>
      <c r="G143" s="1"/>
      <c r="H143" s="1"/>
      <c r="M143" s="1"/>
    </row>
    <row r="144" ht="15.75" customHeight="1">
      <c r="A144" s="1"/>
      <c r="B144" s="1"/>
      <c r="C144" s="1"/>
      <c r="D144" s="75"/>
      <c r="E144" s="1"/>
      <c r="G144" s="1"/>
      <c r="H144" s="1"/>
      <c r="M144" s="1"/>
    </row>
    <row r="145" ht="15.75" customHeight="1">
      <c r="A145" s="1"/>
      <c r="B145" s="1"/>
      <c r="C145" s="1"/>
      <c r="D145" s="75"/>
      <c r="E145" s="1"/>
      <c r="G145" s="1"/>
      <c r="H145" s="1"/>
      <c r="M145" s="1"/>
    </row>
    <row r="146" ht="15.75" customHeight="1">
      <c r="A146" s="1"/>
      <c r="B146" s="1"/>
      <c r="C146" s="1"/>
      <c r="D146" s="75"/>
      <c r="E146" s="1"/>
      <c r="G146" s="1"/>
      <c r="H146" s="1"/>
      <c r="M146" s="1"/>
    </row>
    <row r="147" ht="15.75" customHeight="1">
      <c r="A147" s="1"/>
      <c r="B147" s="1"/>
      <c r="C147" s="1"/>
      <c r="D147" s="75"/>
      <c r="E147" s="1"/>
      <c r="G147" s="1"/>
      <c r="H147" s="1"/>
      <c r="M147" s="1"/>
    </row>
    <row r="148" ht="15.75" customHeight="1">
      <c r="A148" s="1"/>
      <c r="B148" s="1"/>
      <c r="C148" s="1"/>
      <c r="D148" s="75"/>
      <c r="E148" s="1"/>
      <c r="G148" s="1"/>
      <c r="H148" s="1"/>
      <c r="M148" s="1"/>
    </row>
    <row r="149" ht="15.75" customHeight="1">
      <c r="A149" s="1"/>
      <c r="B149" s="1"/>
      <c r="C149" s="1"/>
      <c r="D149" s="75"/>
      <c r="E149" s="1"/>
      <c r="G149" s="1"/>
      <c r="H149" s="1"/>
      <c r="M149" s="1"/>
    </row>
    <row r="150" ht="15.75" customHeight="1">
      <c r="A150" s="1"/>
      <c r="B150" s="1"/>
      <c r="C150" s="1"/>
      <c r="D150" s="75"/>
      <c r="E150" s="1"/>
      <c r="G150" s="1"/>
      <c r="H150" s="1"/>
      <c r="M150" s="1"/>
    </row>
    <row r="151" ht="15.75" customHeight="1">
      <c r="A151" s="1"/>
      <c r="B151" s="1"/>
      <c r="C151" s="1"/>
      <c r="D151" s="75"/>
      <c r="E151" s="1"/>
      <c r="G151" s="1"/>
      <c r="H151" s="1"/>
      <c r="M151" s="1"/>
    </row>
    <row r="152" ht="15.75" customHeight="1">
      <c r="A152" s="1"/>
      <c r="B152" s="1"/>
      <c r="C152" s="1"/>
      <c r="D152" s="75"/>
      <c r="E152" s="1"/>
      <c r="G152" s="1"/>
      <c r="H152" s="1"/>
      <c r="M152" s="1"/>
    </row>
    <row r="153" ht="15.75" customHeight="1">
      <c r="A153" s="1"/>
      <c r="B153" s="1"/>
      <c r="C153" s="1"/>
      <c r="D153" s="75"/>
      <c r="E153" s="1"/>
      <c r="G153" s="1"/>
      <c r="H153" s="1"/>
      <c r="M153" s="1"/>
    </row>
    <row r="154" ht="15.75" customHeight="1">
      <c r="A154" s="1"/>
      <c r="B154" s="1"/>
      <c r="C154" s="1"/>
      <c r="D154" s="75"/>
      <c r="E154" s="1"/>
      <c r="G154" s="1"/>
      <c r="H154" s="1"/>
      <c r="M154" s="1"/>
    </row>
    <row r="155" ht="15.75" customHeight="1">
      <c r="A155" s="1"/>
      <c r="B155" s="1"/>
      <c r="C155" s="1"/>
      <c r="D155" s="75"/>
      <c r="E155" s="1"/>
      <c r="G155" s="1"/>
      <c r="H155" s="1"/>
      <c r="M155" s="1"/>
    </row>
    <row r="156" ht="15.75" customHeight="1">
      <c r="A156" s="1"/>
      <c r="B156" s="1"/>
      <c r="C156" s="1"/>
      <c r="D156" s="75"/>
      <c r="E156" s="1"/>
      <c r="G156" s="1"/>
      <c r="H156" s="1"/>
      <c r="M156" s="1"/>
    </row>
    <row r="157" ht="15.75" customHeight="1">
      <c r="A157" s="1"/>
      <c r="B157" s="1"/>
      <c r="C157" s="1"/>
      <c r="D157" s="75"/>
      <c r="E157" s="1"/>
      <c r="G157" s="1"/>
      <c r="H157" s="1"/>
      <c r="M157" s="1"/>
    </row>
    <row r="158" ht="15.75" customHeight="1">
      <c r="A158" s="1"/>
      <c r="B158" s="1"/>
      <c r="C158" s="1"/>
      <c r="D158" s="75"/>
      <c r="E158" s="1"/>
      <c r="G158" s="1"/>
      <c r="H158" s="1"/>
      <c r="M158" s="1"/>
    </row>
    <row r="159" ht="15.75" customHeight="1">
      <c r="A159" s="1"/>
      <c r="B159" s="1"/>
      <c r="C159" s="1"/>
      <c r="D159" s="75"/>
      <c r="E159" s="1"/>
      <c r="G159" s="1"/>
      <c r="H159" s="1"/>
      <c r="M159" s="1"/>
    </row>
    <row r="160" ht="15.75" customHeight="1">
      <c r="A160" s="1"/>
      <c r="B160" s="1"/>
      <c r="C160" s="1"/>
      <c r="D160" s="75"/>
      <c r="E160" s="1"/>
      <c r="G160" s="1"/>
      <c r="H160" s="1"/>
      <c r="M160" s="1"/>
    </row>
    <row r="161" ht="15.75" customHeight="1">
      <c r="A161" s="1"/>
      <c r="B161" s="1"/>
      <c r="C161" s="1"/>
      <c r="D161" s="75"/>
      <c r="E161" s="1"/>
      <c r="G161" s="1"/>
      <c r="H161" s="1"/>
      <c r="M161" s="1"/>
    </row>
    <row r="162" ht="15.75" customHeight="1">
      <c r="A162" s="1"/>
      <c r="B162" s="1"/>
      <c r="C162" s="1"/>
      <c r="D162" s="75"/>
      <c r="E162" s="1"/>
      <c r="G162" s="1"/>
      <c r="H162" s="1"/>
      <c r="M162" s="1"/>
    </row>
    <row r="163" ht="15.75" customHeight="1">
      <c r="A163" s="1"/>
      <c r="B163" s="1"/>
      <c r="C163" s="1"/>
      <c r="D163" s="75"/>
      <c r="E163" s="1"/>
      <c r="G163" s="1"/>
      <c r="H163" s="1"/>
      <c r="M163" s="1"/>
    </row>
    <row r="164" ht="15.75" customHeight="1">
      <c r="A164" s="1"/>
      <c r="B164" s="1"/>
      <c r="C164" s="1"/>
      <c r="D164" s="75"/>
      <c r="E164" s="1"/>
      <c r="G164" s="1"/>
      <c r="H164" s="1"/>
      <c r="M164" s="1"/>
    </row>
    <row r="165" ht="15.75" customHeight="1">
      <c r="A165" s="1"/>
      <c r="B165" s="1"/>
      <c r="C165" s="1"/>
      <c r="D165" s="75"/>
      <c r="E165" s="1"/>
      <c r="G165" s="1"/>
      <c r="H165" s="1"/>
      <c r="M165" s="1"/>
    </row>
    <row r="166" ht="15.75" customHeight="1">
      <c r="A166" s="1"/>
      <c r="B166" s="1"/>
      <c r="C166" s="1"/>
      <c r="D166" s="75"/>
      <c r="E166" s="1"/>
      <c r="G166" s="1"/>
      <c r="H166" s="1"/>
      <c r="M166" s="1"/>
    </row>
    <row r="167" ht="15.75" customHeight="1">
      <c r="A167" s="1"/>
      <c r="B167" s="1"/>
      <c r="C167" s="1"/>
      <c r="D167" s="75"/>
      <c r="E167" s="1"/>
      <c r="G167" s="1"/>
      <c r="H167" s="1"/>
      <c r="M167" s="1"/>
    </row>
    <row r="168" ht="15.75" customHeight="1">
      <c r="A168" s="1"/>
      <c r="B168" s="1"/>
      <c r="C168" s="1"/>
      <c r="D168" s="75"/>
      <c r="E168" s="1"/>
      <c r="G168" s="1"/>
      <c r="H168" s="1"/>
      <c r="M168" s="1"/>
    </row>
    <row r="169" ht="15.75" customHeight="1">
      <c r="A169" s="1"/>
      <c r="B169" s="1"/>
      <c r="C169" s="1"/>
      <c r="D169" s="75"/>
      <c r="E169" s="1"/>
      <c r="G169" s="1"/>
      <c r="H169" s="1"/>
      <c r="M169" s="1"/>
    </row>
    <row r="170" ht="15.75" customHeight="1">
      <c r="A170" s="1"/>
      <c r="B170" s="1"/>
      <c r="C170" s="1"/>
      <c r="D170" s="75"/>
      <c r="E170" s="1"/>
      <c r="G170" s="1"/>
      <c r="H170" s="1"/>
      <c r="M170" s="1"/>
    </row>
    <row r="171" ht="15.75" customHeight="1">
      <c r="A171" s="1"/>
      <c r="B171" s="1"/>
      <c r="C171" s="1"/>
      <c r="D171" s="75"/>
      <c r="E171" s="1"/>
      <c r="G171" s="1"/>
      <c r="H171" s="1"/>
      <c r="M171" s="1"/>
    </row>
    <row r="172" ht="15.75" customHeight="1">
      <c r="A172" s="1"/>
      <c r="B172" s="1"/>
      <c r="C172" s="1"/>
      <c r="D172" s="75"/>
      <c r="E172" s="1"/>
      <c r="G172" s="1"/>
      <c r="H172" s="1"/>
      <c r="M172" s="1"/>
    </row>
    <row r="173" ht="15.75" customHeight="1">
      <c r="A173" s="1"/>
      <c r="B173" s="1"/>
      <c r="C173" s="1"/>
      <c r="D173" s="75"/>
      <c r="E173" s="1"/>
      <c r="G173" s="1"/>
      <c r="H173" s="1"/>
      <c r="M173" s="1"/>
    </row>
    <row r="174" ht="15.75" customHeight="1">
      <c r="A174" s="1"/>
      <c r="B174" s="1"/>
      <c r="C174" s="1"/>
      <c r="D174" s="75"/>
      <c r="E174" s="1"/>
      <c r="G174" s="1"/>
      <c r="H174" s="1"/>
      <c r="M174" s="1"/>
    </row>
    <row r="175" ht="15.75" customHeight="1">
      <c r="A175" s="1"/>
      <c r="B175" s="1"/>
      <c r="C175" s="1"/>
      <c r="D175" s="75"/>
      <c r="E175" s="1"/>
      <c r="G175" s="1"/>
      <c r="H175" s="1"/>
      <c r="M175" s="1"/>
    </row>
    <row r="176" ht="15.75" customHeight="1">
      <c r="A176" s="1"/>
      <c r="B176" s="1"/>
      <c r="C176" s="1"/>
      <c r="D176" s="75"/>
      <c r="E176" s="1"/>
      <c r="G176" s="1"/>
      <c r="H176" s="1"/>
      <c r="M176" s="1"/>
    </row>
    <row r="177" ht="15.75" customHeight="1">
      <c r="A177" s="1"/>
      <c r="B177" s="1"/>
      <c r="C177" s="1"/>
      <c r="D177" s="75"/>
      <c r="E177" s="1"/>
      <c r="G177" s="1"/>
      <c r="H177" s="1"/>
      <c r="M177" s="1"/>
    </row>
    <row r="178" ht="15.75" customHeight="1">
      <c r="A178" s="1"/>
      <c r="B178" s="1"/>
      <c r="C178" s="1"/>
      <c r="D178" s="75"/>
      <c r="E178" s="1"/>
      <c r="G178" s="1"/>
      <c r="H178" s="1"/>
      <c r="M178" s="1"/>
    </row>
    <row r="179" ht="15.75" customHeight="1">
      <c r="A179" s="1"/>
      <c r="B179" s="1"/>
      <c r="C179" s="1"/>
      <c r="D179" s="75"/>
      <c r="E179" s="1"/>
      <c r="G179" s="1"/>
      <c r="H179" s="1"/>
      <c r="M179" s="1"/>
    </row>
    <row r="180" ht="15.75" customHeight="1">
      <c r="A180" s="1"/>
      <c r="B180" s="1"/>
      <c r="C180" s="1"/>
      <c r="D180" s="75"/>
      <c r="E180" s="1"/>
      <c r="G180" s="1"/>
      <c r="H180" s="1"/>
      <c r="M180" s="1"/>
    </row>
    <row r="181" ht="15.75" customHeight="1">
      <c r="A181" s="1"/>
      <c r="B181" s="1"/>
      <c r="C181" s="1"/>
      <c r="D181" s="75"/>
      <c r="E181" s="1"/>
      <c r="G181" s="1"/>
      <c r="H181" s="1"/>
      <c r="M181" s="1"/>
    </row>
    <row r="182" ht="15.75" customHeight="1">
      <c r="A182" s="1"/>
      <c r="B182" s="1"/>
      <c r="C182" s="1"/>
      <c r="D182" s="75"/>
      <c r="E182" s="1"/>
      <c r="G182" s="1"/>
      <c r="H182" s="1"/>
      <c r="M182" s="1"/>
    </row>
    <row r="183" ht="15.75" customHeight="1">
      <c r="A183" s="1"/>
      <c r="B183" s="1"/>
      <c r="C183" s="1"/>
      <c r="D183" s="75"/>
      <c r="E183" s="1"/>
      <c r="G183" s="1"/>
      <c r="H183" s="1"/>
      <c r="M183" s="1"/>
    </row>
    <row r="184" ht="15.75" customHeight="1">
      <c r="A184" s="1"/>
      <c r="B184" s="1"/>
      <c r="C184" s="1"/>
      <c r="D184" s="75"/>
      <c r="E184" s="1"/>
      <c r="G184" s="1"/>
      <c r="H184" s="1"/>
      <c r="M184" s="1"/>
    </row>
    <row r="185" ht="15.75" customHeight="1">
      <c r="A185" s="1"/>
      <c r="B185" s="1"/>
      <c r="C185" s="1"/>
      <c r="D185" s="75"/>
      <c r="E185" s="1"/>
      <c r="G185" s="1"/>
      <c r="H185" s="1"/>
      <c r="M185" s="1"/>
    </row>
    <row r="186" ht="15.75" customHeight="1">
      <c r="A186" s="1"/>
      <c r="B186" s="1"/>
      <c r="C186" s="1"/>
      <c r="D186" s="75"/>
      <c r="E186" s="1"/>
      <c r="G186" s="1"/>
      <c r="H186" s="1"/>
      <c r="M186" s="1"/>
    </row>
    <row r="187" ht="15.75" customHeight="1">
      <c r="A187" s="1"/>
      <c r="B187" s="1"/>
      <c r="C187" s="1"/>
      <c r="D187" s="75"/>
      <c r="E187" s="1"/>
      <c r="G187" s="1"/>
      <c r="H187" s="1"/>
      <c r="M187" s="1"/>
    </row>
    <row r="188" ht="15.75" customHeight="1">
      <c r="A188" s="1"/>
      <c r="B188" s="1"/>
      <c r="C188" s="1"/>
      <c r="D188" s="75"/>
      <c r="E188" s="1"/>
      <c r="G188" s="1"/>
      <c r="H188" s="1"/>
      <c r="M188" s="1"/>
    </row>
    <row r="189" ht="15.75" customHeight="1">
      <c r="A189" s="1"/>
      <c r="B189" s="1"/>
      <c r="C189" s="1"/>
      <c r="D189" s="75"/>
      <c r="E189" s="1"/>
      <c r="G189" s="1"/>
      <c r="H189" s="1"/>
      <c r="M189" s="1"/>
    </row>
    <row r="190" ht="15.75" customHeight="1">
      <c r="A190" s="1"/>
      <c r="B190" s="1"/>
      <c r="C190" s="1"/>
      <c r="D190" s="75"/>
      <c r="E190" s="1"/>
      <c r="G190" s="1"/>
      <c r="H190" s="1"/>
      <c r="M190" s="1"/>
    </row>
    <row r="191" ht="15.75" customHeight="1">
      <c r="A191" s="1"/>
      <c r="B191" s="1"/>
      <c r="C191" s="1"/>
      <c r="D191" s="75"/>
      <c r="E191" s="1"/>
      <c r="G191" s="1"/>
      <c r="H191" s="1"/>
      <c r="M191" s="1"/>
    </row>
    <row r="192" ht="15.75" customHeight="1">
      <c r="A192" s="1"/>
      <c r="B192" s="1"/>
      <c r="C192" s="1"/>
      <c r="D192" s="75"/>
      <c r="E192" s="1"/>
      <c r="G192" s="1"/>
      <c r="H192" s="1"/>
      <c r="M192" s="1"/>
    </row>
    <row r="193" ht="15.75" customHeight="1">
      <c r="A193" s="1"/>
      <c r="B193" s="1"/>
      <c r="C193" s="1"/>
      <c r="D193" s="75"/>
      <c r="E193" s="1"/>
      <c r="G193" s="1"/>
      <c r="H193" s="1"/>
      <c r="M193" s="1"/>
    </row>
    <row r="194" ht="15.75" customHeight="1">
      <c r="A194" s="1"/>
      <c r="B194" s="1"/>
      <c r="C194" s="1"/>
      <c r="D194" s="75"/>
      <c r="E194" s="1"/>
      <c r="G194" s="1"/>
      <c r="H194" s="1"/>
      <c r="M194" s="1"/>
    </row>
    <row r="195" ht="15.75" customHeight="1">
      <c r="A195" s="1"/>
      <c r="B195" s="1"/>
      <c r="C195" s="1"/>
      <c r="D195" s="75"/>
      <c r="E195" s="1"/>
      <c r="G195" s="1"/>
      <c r="H195" s="1"/>
      <c r="M195" s="1"/>
    </row>
    <row r="196" ht="15.75" customHeight="1">
      <c r="A196" s="1"/>
      <c r="B196" s="1"/>
      <c r="C196" s="1"/>
      <c r="D196" s="75"/>
      <c r="E196" s="1"/>
      <c r="G196" s="1"/>
      <c r="H196" s="1"/>
      <c r="M196" s="1"/>
    </row>
    <row r="197" ht="15.75" customHeight="1">
      <c r="A197" s="1"/>
      <c r="B197" s="1"/>
      <c r="C197" s="1"/>
      <c r="D197" s="75"/>
      <c r="E197" s="1"/>
      <c r="G197" s="1"/>
      <c r="H197" s="1"/>
      <c r="M197" s="1"/>
    </row>
    <row r="198" ht="15.75" customHeight="1">
      <c r="A198" s="1"/>
      <c r="B198" s="1"/>
      <c r="C198" s="1"/>
      <c r="D198" s="75"/>
      <c r="E198" s="1"/>
      <c r="G198" s="1"/>
      <c r="H198" s="1"/>
      <c r="M198" s="1"/>
    </row>
    <row r="199" ht="15.75" customHeight="1">
      <c r="A199" s="1"/>
      <c r="B199" s="1"/>
      <c r="C199" s="1"/>
      <c r="D199" s="75"/>
      <c r="E199" s="1"/>
      <c r="G199" s="1"/>
      <c r="H199" s="1"/>
      <c r="M199" s="1"/>
    </row>
    <row r="200" ht="15.75" customHeight="1">
      <c r="A200" s="1"/>
      <c r="B200" s="1"/>
      <c r="C200" s="1"/>
      <c r="D200" s="75"/>
      <c r="E200" s="1"/>
      <c r="G200" s="1"/>
      <c r="H200" s="1"/>
      <c r="M200" s="1"/>
    </row>
    <row r="201" ht="15.75" customHeight="1">
      <c r="A201" s="1"/>
      <c r="B201" s="1"/>
      <c r="C201" s="1"/>
      <c r="D201" s="75"/>
      <c r="E201" s="1"/>
      <c r="G201" s="1"/>
      <c r="H201" s="1"/>
      <c r="M201" s="1"/>
    </row>
    <row r="202" ht="15.75" customHeight="1">
      <c r="A202" s="1"/>
      <c r="B202" s="1"/>
      <c r="C202" s="1"/>
      <c r="D202" s="75"/>
      <c r="E202" s="1"/>
      <c r="G202" s="1"/>
      <c r="H202" s="1"/>
      <c r="M202" s="1"/>
    </row>
    <row r="203" ht="15.75" customHeight="1">
      <c r="A203" s="1"/>
      <c r="B203" s="1"/>
      <c r="C203" s="1"/>
      <c r="D203" s="75"/>
      <c r="E203" s="1"/>
      <c r="G203" s="1"/>
      <c r="H203" s="1"/>
      <c r="M203" s="1"/>
    </row>
    <row r="204" ht="15.75" customHeight="1">
      <c r="A204" s="1"/>
      <c r="B204" s="1"/>
      <c r="C204" s="1"/>
      <c r="D204" s="75"/>
      <c r="E204" s="1"/>
      <c r="G204" s="1"/>
      <c r="H204" s="1"/>
      <c r="M204" s="1"/>
    </row>
    <row r="205" ht="15.75" customHeight="1">
      <c r="A205" s="1"/>
      <c r="B205" s="1"/>
      <c r="C205" s="1"/>
      <c r="D205" s="75"/>
      <c r="E205" s="1"/>
      <c r="G205" s="1"/>
      <c r="H205" s="1"/>
      <c r="M205" s="1"/>
    </row>
    <row r="206" ht="15.75" customHeight="1">
      <c r="A206" s="1"/>
      <c r="B206" s="1"/>
      <c r="C206" s="1"/>
      <c r="D206" s="75"/>
      <c r="E206" s="1"/>
      <c r="G206" s="1"/>
      <c r="H206" s="1"/>
      <c r="M206" s="1"/>
    </row>
    <row r="207" ht="15.75" customHeight="1">
      <c r="A207" s="1"/>
      <c r="B207" s="1"/>
      <c r="C207" s="1"/>
      <c r="D207" s="75"/>
      <c r="E207" s="1"/>
      <c r="G207" s="1"/>
      <c r="H207" s="1"/>
      <c r="M207" s="1"/>
    </row>
    <row r="208" ht="15.75" customHeight="1">
      <c r="A208" s="1"/>
      <c r="B208" s="1"/>
      <c r="C208" s="1"/>
      <c r="D208" s="75"/>
      <c r="E208" s="1"/>
      <c r="G208" s="1"/>
      <c r="H208" s="1"/>
      <c r="M208" s="1"/>
    </row>
    <row r="209" ht="15.75" customHeight="1">
      <c r="A209" s="1"/>
      <c r="B209" s="1"/>
      <c r="C209" s="1"/>
      <c r="D209" s="75"/>
      <c r="E209" s="1"/>
      <c r="G209" s="1"/>
      <c r="H209" s="1"/>
      <c r="M209" s="1"/>
    </row>
    <row r="210" ht="15.75" customHeight="1">
      <c r="A210" s="1"/>
      <c r="B210" s="1"/>
      <c r="C210" s="1"/>
      <c r="D210" s="75"/>
      <c r="E210" s="1"/>
      <c r="G210" s="1"/>
      <c r="H210" s="1"/>
      <c r="M210" s="1"/>
    </row>
    <row r="211" ht="15.75" customHeight="1">
      <c r="A211" s="1"/>
      <c r="B211" s="1"/>
      <c r="C211" s="1"/>
      <c r="D211" s="75"/>
      <c r="E211" s="1"/>
      <c r="G211" s="1"/>
      <c r="H211" s="1"/>
      <c r="M211" s="1"/>
    </row>
    <row r="212" ht="15.75" customHeight="1">
      <c r="A212" s="1"/>
      <c r="B212" s="1"/>
      <c r="C212" s="1"/>
      <c r="D212" s="75"/>
      <c r="E212" s="1"/>
      <c r="G212" s="1"/>
      <c r="H212" s="1"/>
      <c r="M212" s="1"/>
    </row>
    <row r="213" ht="15.75" customHeight="1">
      <c r="A213" s="1"/>
      <c r="B213" s="1"/>
      <c r="C213" s="1"/>
      <c r="D213" s="75"/>
      <c r="E213" s="1"/>
      <c r="G213" s="1"/>
      <c r="H213" s="1"/>
      <c r="M213" s="1"/>
    </row>
    <row r="214" ht="15.75" customHeight="1">
      <c r="A214" s="1"/>
      <c r="B214" s="1"/>
      <c r="C214" s="1"/>
      <c r="D214" s="75"/>
      <c r="E214" s="1"/>
      <c r="G214" s="1"/>
      <c r="H214" s="1"/>
      <c r="M214" s="1"/>
    </row>
    <row r="215" ht="15.75" customHeight="1">
      <c r="A215" s="1"/>
      <c r="B215" s="1"/>
      <c r="C215" s="1"/>
      <c r="D215" s="75"/>
      <c r="E215" s="1"/>
      <c r="G215" s="1"/>
      <c r="H215" s="1"/>
      <c r="M215" s="1"/>
    </row>
    <row r="216" ht="15.75" customHeight="1">
      <c r="A216" s="1"/>
      <c r="B216" s="1"/>
      <c r="C216" s="1"/>
      <c r="D216" s="75"/>
      <c r="E216" s="1"/>
      <c r="G216" s="1"/>
      <c r="H216" s="1"/>
      <c r="M216" s="1"/>
    </row>
    <row r="217" ht="15.75" customHeight="1">
      <c r="A217" s="1"/>
      <c r="B217" s="1"/>
      <c r="C217" s="1"/>
      <c r="D217" s="75"/>
      <c r="E217" s="1"/>
      <c r="G217" s="1"/>
      <c r="H217" s="1"/>
      <c r="M217" s="1"/>
    </row>
    <row r="218" ht="15.75" customHeight="1">
      <c r="A218" s="1"/>
      <c r="B218" s="1"/>
      <c r="C218" s="1"/>
      <c r="D218" s="75"/>
      <c r="E218" s="1"/>
      <c r="G218" s="1"/>
      <c r="H218" s="1"/>
      <c r="M218" s="1"/>
    </row>
    <row r="219" ht="15.75" customHeight="1">
      <c r="A219" s="1"/>
      <c r="B219" s="1"/>
      <c r="C219" s="1"/>
      <c r="D219" s="75"/>
      <c r="E219" s="1"/>
      <c r="G219" s="1"/>
      <c r="H219" s="1"/>
      <c r="M219" s="1"/>
    </row>
    <row r="220" ht="15.75" customHeight="1">
      <c r="A220" s="1"/>
      <c r="B220" s="1"/>
      <c r="C220" s="1"/>
      <c r="D220" s="75"/>
      <c r="E220" s="1"/>
      <c r="G220" s="1"/>
      <c r="H220" s="1"/>
      <c r="M220" s="1"/>
    </row>
    <row r="221" ht="15.75" customHeight="1">
      <c r="A221" s="1"/>
      <c r="B221" s="1"/>
      <c r="C221" s="1"/>
      <c r="D221" s="75"/>
      <c r="E221" s="1"/>
      <c r="G221" s="1"/>
      <c r="H221" s="1"/>
      <c r="M221" s="1"/>
    </row>
    <row r="222" ht="15.75" customHeight="1">
      <c r="A222" s="1"/>
      <c r="B222" s="1"/>
      <c r="C222" s="1"/>
      <c r="D222" s="75"/>
      <c r="E222" s="1"/>
      <c r="G222" s="1"/>
      <c r="H222" s="1"/>
      <c r="M222" s="1"/>
    </row>
    <row r="223" ht="15.75" customHeight="1">
      <c r="A223" s="1"/>
      <c r="B223" s="1"/>
      <c r="C223" s="1"/>
      <c r="D223" s="75"/>
      <c r="E223" s="1"/>
      <c r="G223" s="1"/>
      <c r="H223" s="1"/>
      <c r="M223" s="1"/>
    </row>
    <row r="224" ht="15.75" customHeight="1">
      <c r="A224" s="1"/>
      <c r="B224" s="1"/>
      <c r="C224" s="1"/>
      <c r="D224" s="75"/>
      <c r="E224" s="1"/>
      <c r="G224" s="1"/>
      <c r="H224" s="1"/>
      <c r="M224" s="1"/>
    </row>
    <row r="225" ht="15.75" customHeight="1">
      <c r="A225" s="1"/>
      <c r="B225" s="1"/>
      <c r="C225" s="1"/>
      <c r="D225" s="75"/>
      <c r="E225" s="1"/>
      <c r="G225" s="1"/>
      <c r="H225" s="1"/>
      <c r="M225" s="1"/>
    </row>
    <row r="226" ht="15.75" customHeight="1">
      <c r="A226" s="1"/>
      <c r="B226" s="1"/>
      <c r="C226" s="1"/>
      <c r="D226" s="75"/>
      <c r="E226" s="1"/>
      <c r="G226" s="1"/>
      <c r="H226" s="1"/>
      <c r="M226" s="1"/>
    </row>
    <row r="227" ht="15.75" customHeight="1">
      <c r="A227" s="1"/>
      <c r="B227" s="1"/>
      <c r="C227" s="1"/>
      <c r="D227" s="75"/>
      <c r="E227" s="1"/>
      <c r="G227" s="1"/>
      <c r="H227" s="1"/>
      <c r="M227" s="1"/>
    </row>
    <row r="228" ht="15.75" customHeight="1">
      <c r="A228" s="1"/>
      <c r="B228" s="1"/>
      <c r="C228" s="1"/>
      <c r="D228" s="75"/>
      <c r="E228" s="1"/>
      <c r="G228" s="1"/>
      <c r="H228" s="1"/>
      <c r="M228" s="1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